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Práce!$A$5:$G$115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C38" i="1" l="1"/>
  <c r="C37" i="1"/>
  <c r="C36" i="1" s="1"/>
  <c r="F36" i="1"/>
  <c r="E36" i="1"/>
  <c r="D36" i="1"/>
  <c r="C35" i="1"/>
  <c r="C34" i="1"/>
  <c r="C33" i="1" s="1"/>
  <c r="F33" i="1"/>
  <c r="E33" i="1"/>
  <c r="D33" i="1"/>
  <c r="C32" i="1"/>
  <c r="F31" i="1"/>
  <c r="E31" i="1"/>
  <c r="D31" i="1"/>
  <c r="C31" i="1"/>
  <c r="C30" i="1"/>
  <c r="C29" i="1"/>
  <c r="C28" i="1"/>
  <c r="C27" i="1"/>
  <c r="C26" i="1"/>
  <c r="C25" i="1"/>
  <c r="C24" i="1"/>
  <c r="F23" i="1"/>
  <c r="E23" i="1"/>
  <c r="D23" i="1"/>
  <c r="C22" i="1"/>
  <c r="F21" i="1"/>
  <c r="E21" i="1"/>
  <c r="D21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F6" i="1"/>
  <c r="E6" i="1"/>
  <c r="E39" i="1" s="1"/>
  <c r="D6" i="1"/>
  <c r="D39" i="1" s="1"/>
  <c r="D7" i="7"/>
  <c r="D3" i="7"/>
  <c r="E196" i="14"/>
  <c r="I196" i="14" s="1"/>
  <c r="E195" i="14"/>
  <c r="E194" i="14"/>
  <c r="I194" i="14" s="1"/>
  <c r="E193" i="14"/>
  <c r="E192" i="14"/>
  <c r="I192" i="14" s="1"/>
  <c r="E191" i="14"/>
  <c r="E190" i="14" s="1"/>
  <c r="I190" i="14" s="1"/>
  <c r="E188" i="14"/>
  <c r="I188" i="14" s="1"/>
  <c r="E187" i="14"/>
  <c r="E186" i="14"/>
  <c r="I186" i="14" s="1"/>
  <c r="E185" i="14"/>
  <c r="E184" i="14"/>
  <c r="E182" i="14" s="1"/>
  <c r="I182" i="14" s="1"/>
  <c r="E183" i="14"/>
  <c r="E181" i="14"/>
  <c r="E180" i="14"/>
  <c r="I180" i="14" s="1"/>
  <c r="E179" i="14"/>
  <c r="E178" i="14" s="1"/>
  <c r="I178" i="14" s="1"/>
  <c r="E177" i="14"/>
  <c r="E176" i="14"/>
  <c r="E175" i="14" s="1"/>
  <c r="I175" i="14" s="1"/>
  <c r="E174" i="14"/>
  <c r="E173" i="14"/>
  <c r="E172" i="14" s="1"/>
  <c r="I172" i="14" s="1"/>
  <c r="E171" i="14"/>
  <c r="E170" i="14" s="1"/>
  <c r="I170" i="14" s="1"/>
  <c r="E169" i="14"/>
  <c r="E168" i="14"/>
  <c r="I168" i="14" s="1"/>
  <c r="E167" i="14"/>
  <c r="E166" i="14" s="1"/>
  <c r="I166" i="14" s="1"/>
  <c r="E165" i="14"/>
  <c r="E164" i="14" s="1"/>
  <c r="I164" i="14" s="1"/>
  <c r="E163" i="14"/>
  <c r="E162" i="14"/>
  <c r="E161" i="14"/>
  <c r="E160" i="14" s="1"/>
  <c r="I160" i="14" s="1"/>
  <c r="E159" i="14"/>
  <c r="E158" i="14" s="1"/>
  <c r="I158" i="14" s="1"/>
  <c r="E157" i="14"/>
  <c r="E156" i="14"/>
  <c r="I156" i="14" s="1"/>
  <c r="E155" i="14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E139" i="14"/>
  <c r="E138" i="14"/>
  <c r="E137" i="14"/>
  <c r="E136" i="14"/>
  <c r="E135" i="14"/>
  <c r="E134" i="14"/>
  <c r="E133" i="14"/>
  <c r="E132" i="14"/>
  <c r="E131" i="14"/>
  <c r="E130" i="14"/>
  <c r="E129" i="14"/>
  <c r="E128" i="14"/>
  <c r="E127" i="14"/>
  <c r="E126" i="14"/>
  <c r="E125" i="14"/>
  <c r="E124" i="14"/>
  <c r="E123" i="14"/>
  <c r="E122" i="14"/>
  <c r="E121" i="14"/>
  <c r="E120" i="14"/>
  <c r="E119" i="14"/>
  <c r="E118" i="14"/>
  <c r="E117" i="14"/>
  <c r="I117" i="14" s="1"/>
  <c r="E116" i="14"/>
  <c r="E115" i="14"/>
  <c r="I115" i="14" s="1"/>
  <c r="E114" i="14"/>
  <c r="E113" i="14"/>
  <c r="E112" i="14"/>
  <c r="I112" i="14" s="1"/>
  <c r="E111" i="14"/>
  <c r="E110" i="14" s="1"/>
  <c r="I110" i="14" s="1"/>
  <c r="E109" i="14"/>
  <c r="E108" i="14" s="1"/>
  <c r="I108" i="14" s="1"/>
  <c r="E107" i="14"/>
  <c r="E106" i="14"/>
  <c r="E105" i="14"/>
  <c r="E104" i="14" s="1"/>
  <c r="I104" i="14" s="1"/>
  <c r="E103" i="14"/>
  <c r="E102" i="14"/>
  <c r="E101" i="14"/>
  <c r="E100" i="14"/>
  <c r="E99" i="14"/>
  <c r="E98" i="14"/>
  <c r="E96" i="14" s="1"/>
  <c r="I96" i="14" s="1"/>
  <c r="E97" i="14"/>
  <c r="E95" i="14"/>
  <c r="E94" i="14"/>
  <c r="E93" i="14"/>
  <c r="E92" i="14"/>
  <c r="E91" i="14"/>
  <c r="E90" i="14"/>
  <c r="E89" i="14"/>
  <c r="E88" i="14"/>
  <c r="E87" i="14"/>
  <c r="E86" i="14"/>
  <c r="E85" i="14"/>
  <c r="E84" i="14"/>
  <c r="E83" i="14"/>
  <c r="E82" i="14" s="1"/>
  <c r="I82" i="14" s="1"/>
  <c r="E81" i="14"/>
  <c r="E80" i="14" s="1"/>
  <c r="I80" i="14" s="1"/>
  <c r="E79" i="14"/>
  <c r="E78" i="14"/>
  <c r="I78" i="14" s="1"/>
  <c r="E77" i="14"/>
  <c r="E76" i="14"/>
  <c r="I76" i="14" s="1"/>
  <c r="E75" i="14"/>
  <c r="E74" i="14"/>
  <c r="E73" i="14"/>
  <c r="I73" i="14" s="1"/>
  <c r="E72" i="14"/>
  <c r="E66" i="14" s="1"/>
  <c r="I66" i="14" s="1"/>
  <c r="E71" i="14"/>
  <c r="E70" i="14"/>
  <c r="E69" i="14"/>
  <c r="E68" i="14"/>
  <c r="E67" i="14"/>
  <c r="E65" i="14"/>
  <c r="E64" i="14"/>
  <c r="E63" i="14"/>
  <c r="E62" i="14"/>
  <c r="E61" i="14"/>
  <c r="E60" i="14"/>
  <c r="E59" i="14"/>
  <c r="E58" i="14"/>
  <c r="E57" i="14"/>
  <c r="E56" i="14"/>
  <c r="E55" i="14"/>
  <c r="E54" i="14"/>
  <c r="E53" i="14" s="1"/>
  <c r="I53" i="14" s="1"/>
  <c r="E52" i="14"/>
  <c r="E51" i="14"/>
  <c r="I51" i="14" s="1"/>
  <c r="E50" i="14"/>
  <c r="E49" i="14"/>
  <c r="E48" i="14"/>
  <c r="E47" i="14"/>
  <c r="E46" i="14"/>
  <c r="E45" i="14"/>
  <c r="E44" i="14"/>
  <c r="E43" i="14" s="1"/>
  <c r="I43" i="14" s="1"/>
  <c r="E42" i="14"/>
  <c r="E41" i="14"/>
  <c r="E39" i="14" s="1"/>
  <c r="I39" i="14" s="1"/>
  <c r="E40" i="14"/>
  <c r="E38" i="14"/>
  <c r="E37" i="14" s="1"/>
  <c r="I37" i="14" s="1"/>
  <c r="E36" i="14"/>
  <c r="E35" i="14"/>
  <c r="E34" i="14" s="1"/>
  <c r="I34" i="14" s="1"/>
  <c r="E33" i="14"/>
  <c r="E32" i="14"/>
  <c r="E31" i="14"/>
  <c r="E30" i="14" s="1"/>
  <c r="I30" i="14" s="1"/>
  <c r="E29" i="14"/>
  <c r="E28" i="14"/>
  <c r="E27" i="14"/>
  <c r="E26" i="14"/>
  <c r="I26" i="14" s="1"/>
  <c r="E25" i="14"/>
  <c r="E24" i="14"/>
  <c r="E23" i="14"/>
  <c r="E22" i="14"/>
  <c r="E21" i="14"/>
  <c r="E20" i="14"/>
  <c r="E19" i="14"/>
  <c r="E18" i="14"/>
  <c r="I18" i="14" s="1"/>
  <c r="E17" i="14"/>
  <c r="E16" i="14"/>
  <c r="E15" i="14"/>
  <c r="E14" i="14"/>
  <c r="E13" i="14"/>
  <c r="E12" i="14"/>
  <c r="E11" i="14"/>
  <c r="E10" i="14"/>
  <c r="E9" i="14"/>
  <c r="E8" i="14"/>
  <c r="E7" i="14"/>
  <c r="E5" i="14" s="1"/>
  <c r="I5" i="14" s="1"/>
  <c r="E6" i="14"/>
  <c r="C23" i="1" l="1"/>
  <c r="F39" i="1"/>
  <c r="C6" i="1"/>
  <c r="C39" i="1" s="1"/>
  <c r="G199" i="14"/>
  <c r="G200" i="14" s="1"/>
  <c r="D8" i="7" l="1"/>
  <c r="D4" i="7" l="1"/>
  <c r="D11" i="7" s="1"/>
  <c r="D10" i="7"/>
  <c r="B18" i="2" l="1"/>
</calcChain>
</file>

<file path=xl/sharedStrings.xml><?xml version="1.0" encoding="utf-8"?>
<sst xmlns="http://schemas.openxmlformats.org/spreadsheetml/2006/main" count="1013" uniqueCount="274">
  <si>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</si>
  <si>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</si>
  <si>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</si>
  <si>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</si>
  <si>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</si>
  <si>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</si>
  <si>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</si>
  <si>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</si>
  <si>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</si>
  <si>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</si>
  <si>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</si>
  <si>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</si>
  <si>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</si>
  <si>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</si>
  <si>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</si>
  <si>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</si>
  <si>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</si>
  <si>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</si>
  <si>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</si>
  <si>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</si>
  <si>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</si>
  <si>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</si>
  <si>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</si>
  <si>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</si>
  <si>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</si>
  <si>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</si>
  <si>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</si>
  <si>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</si>
  <si>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</si>
  <si>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</si>
  <si>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</si>
  <si>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</si>
  <si>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</si>
  <si>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</si>
  <si>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</si>
  <si>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</si>
  <si>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</si>
  <si>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</si>
  <si>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</si>
  <si>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</si>
  <si>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</si>
  <si>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</si>
  <si>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</si>
  <si>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</si>
  <si>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</si>
  <si>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</si>
  <si>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</si>
  <si>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</si>
  <si>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</si>
  <si>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</si>
  <si>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</si>
  <si>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</si>
  <si>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</si>
  <si>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</si>
  <si>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</si>
  <si>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</si>
  <si>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</si>
  <si>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</si>
  <si>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</si>
  <si>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</si>
  <si>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</si>
  <si>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</si>
  <si>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</si>
  <si>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</si>
  <si>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</si>
  <si>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</si>
  <si>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</si>
  <si>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</si>
  <si>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</si>
  <si>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</si>
  <si>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</si>
  <si>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</si>
  <si>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</si>
  <si>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</si>
  <si>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</si>
  <si>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</si>
  <si>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</si>
  <si>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</si>
  <si>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</si>
  <si>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</si>
  <si>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</si>
  <si>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</si>
  <si>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</si>
  <si>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</si>
  <si>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</si>
  <si>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</si>
  <si>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</si>
  <si>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</si>
  <si>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</si>
  <si>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</si>
  <si>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</si>
  <si>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</si>
  <si>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</si>
  <si>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</si>
  <si>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</si>
  <si>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</si>
  <si>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</si>
  <si>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</si>
  <si>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</si>
  <si>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</si>
  <si>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</si>
  <si>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</si>
  <si>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</si>
  <si>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</si>
  <si>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</si>
  <si>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</si>
  <si>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</si>
  <si>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</si>
  <si>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</si>
  <si>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</si>
  <si>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</si>
  <si>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</si>
  <si>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</si>
  <si>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111151133 Pokosení trávníku lučního pl do 1000 m2 s odvozem do 20 km ve svahu přes 1:2 do 1:1 [m2]</t>
  </si>
  <si>
    <t>184806151 Řez keřů netrnitých průklestem D koruny do 1,5 m [kus]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</si>
  <si>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</si>
  <si>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</si>
  <si>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</si>
  <si>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</si>
  <si>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</si>
  <si>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</si>
  <si>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</si>
  <si>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</si>
  <si>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</si>
  <si>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</si>
  <si>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</si>
  <si>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</si>
  <si>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</si>
  <si>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</si>
  <si>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</si>
  <si>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</si>
  <si>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</si>
  <si>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</si>
  <si>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</si>
  <si>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</si>
  <si>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</si>
  <si>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</si>
  <si>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</si>
  <si>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</si>
  <si>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</si>
  <si>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</si>
  <si>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</si>
  <si>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</si>
  <si>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</si>
  <si>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</si>
  <si>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</si>
  <si>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</si>
  <si>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</si>
  <si>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</si>
  <si>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</si>
  <si>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</si>
  <si>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</si>
  <si>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</si>
  <si>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</si>
  <si>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</si>
  <si>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</si>
  <si>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</si>
  <si>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</si>
  <si>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</si>
  <si>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</si>
  <si>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</si>
  <si>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</si>
  <si>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</si>
  <si>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</si>
  <si>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</si>
  <si>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</si>
  <si>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</si>
  <si>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</si>
  <si>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</si>
  <si>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</si>
  <si>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</si>
  <si>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</si>
  <si>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</si>
  <si>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</si>
  <si>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</si>
  <si>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</si>
  <si>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</si>
  <si>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</si>
  <si>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</si>
  <si>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</si>
  <si>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</si>
  <si>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</si>
  <si>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</si>
  <si>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</si>
  <si>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</si>
  <si>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</si>
  <si>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</si>
  <si>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</si>
  <si>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</si>
  <si>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</si>
  <si>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</si>
  <si>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</si>
  <si>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</si>
  <si>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</si>
  <si>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</si>
  <si>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</si>
  <si>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</si>
  <si>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</si>
  <si>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</si>
  <si>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</si>
  <si>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</si>
  <si>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</si>
  <si>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</si>
  <si>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</si>
  <si>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</si>
  <si>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</si>
  <si>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</si>
  <si>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</si>
  <si>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</si>
  <si>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</si>
  <si>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</si>
  <si>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</si>
  <si>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</si>
  <si>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</si>
  <si>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</si>
  <si>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</si>
  <si>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</si>
  <si>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</si>
  <si>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</si>
  <si>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</si>
  <si>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</si>
  <si>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</si>
  <si>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</si>
  <si>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</si>
  <si>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</si>
  <si>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</si>
  <si>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</si>
  <si>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</si>
  <si>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</si>
  <si>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</si>
  <si>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</si>
  <si>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</si>
  <si>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</si>
  <si>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</si>
  <si>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</si>
  <si>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</si>
  <si>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</si>
  <si>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</si>
  <si>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</si>
  <si>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</si>
  <si>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</si>
  <si>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</si>
  <si>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</si>
  <si>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</si>
  <si>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</si>
  <si>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</si>
  <si>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</si>
  <si>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</si>
  <si>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</si>
  <si>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</si>
  <si>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</si>
  <si>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</si>
  <si>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</si>
  <si>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</si>
  <si>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185811172 Shrabání listí s pokryvnými rostlinami vrstvy přes 50 do 100 mm pl do 1000 m2ve svahu přes 1:2 do 1:1 [m2]</t>
  </si>
  <si>
    <t>zpevněné plochy mlatové</t>
  </si>
  <si>
    <t>chodníky mlatové</t>
  </si>
  <si>
    <t>999990055 Strojní zametání komunikací [hod]</t>
  </si>
  <si>
    <t>DH a SH Pertoldova - Urbánkova</t>
  </si>
  <si>
    <t>DH Borovanská</t>
  </si>
  <si>
    <t>DH Daňkova</t>
  </si>
  <si>
    <t>DH Fišerova</t>
  </si>
  <si>
    <t>DH Pavelkova</t>
  </si>
  <si>
    <t>DH Petržílova</t>
  </si>
  <si>
    <t>DH Semická</t>
  </si>
  <si>
    <t>DH Urbánkova mezi domy</t>
  </si>
  <si>
    <t>DH Urbánkova u lesa</t>
  </si>
  <si>
    <t>DH Vokrojova</t>
  </si>
  <si>
    <t>Lokalita č.7</t>
  </si>
  <si>
    <t>SH fitness Borovanská</t>
  </si>
  <si>
    <t>SH fitness Urbánkova u lesa</t>
  </si>
  <si>
    <t>SH pumtrack Pertoldova</t>
  </si>
  <si>
    <t>základní extenzivní</t>
  </si>
  <si>
    <t>Oblast: Lokalita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</si>
</sst>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20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3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1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1" xfId="1" applyBorder="1" applyAlignment="1">
      <alignment vertical="center"/>
    </xf>
    <xf numFmtId="0" fontId="4" fillId="0" borderId="11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3" xfId="12" applyFont="1" applyFill="1" applyBorder="1" applyAlignment="1">
      <alignment horizontal="left" indent="1"/>
    </xf>
    <xf numFmtId="0" fontId="13" fillId="0" borderId="14" xfId="11" applyFont="1" applyFill="1" applyBorder="1" applyAlignment="1">
      <alignment horizontal="left" vertical="center" wrapText="1"/>
    </xf>
    <xf numFmtId="0" fontId="13" fillId="0" borderId="13" xfId="12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vertical="center" wrapText="1"/>
    </xf>
    <xf numFmtId="0" fontId="0" fillId="0" borderId="20" xfId="0" applyBorder="1"/>
    <xf numFmtId="0" fontId="0" fillId="0" borderId="16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1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5" xfId="10" applyFont="1" applyFill="1" applyBorder="1" applyAlignment="1">
      <alignment vertical="center"/>
    </xf>
    <xf numFmtId="0" fontId="26" fillId="0" borderId="16" xfId="10" applyFont="1" applyFill="1" applyBorder="1" applyAlignment="1">
      <alignment vertical="center"/>
    </xf>
    <xf numFmtId="164" fontId="26" fillId="0" borderId="17" xfId="10" applyNumberFormat="1" applyFont="1" applyFill="1" applyBorder="1" applyAlignment="1">
      <alignment vertical="center"/>
    </xf>
    <xf numFmtId="165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1" xfId="10" applyNumberFormat="1" applyFont="1" applyFill="1" applyBorder="1" applyAlignment="1">
      <alignment horizontal="right"/>
    </xf>
    <xf numFmtId="0" fontId="14" fillId="0" borderId="0" xfId="10"/>
    <xf numFmtId="0" fontId="27" fillId="0" borderId="11" xfId="10" quotePrefix="1" applyFont="1" applyBorder="1" applyAlignment="1">
      <alignment vertical="center"/>
    </xf>
    <xf numFmtId="0" fontId="28" fillId="0" borderId="11" xfId="10" applyFont="1" applyBorder="1" applyAlignment="1">
      <alignment vertical="center"/>
    </xf>
    <xf numFmtId="0" fontId="28" fillId="0" borderId="11" xfId="10" applyFont="1" applyBorder="1" applyAlignment="1">
      <alignment horizontal="right" vertical="center"/>
    </xf>
    <xf numFmtId="164" fontId="28" fillId="0" borderId="11" xfId="10" applyNumberFormat="1" applyFont="1" applyBorder="1" applyAlignment="1">
      <alignment horizontal="right" vertical="center"/>
    </xf>
    <xf numFmtId="165" fontId="28" fillId="0" borderId="11" xfId="10" applyNumberFormat="1" applyFont="1" applyBorder="1" applyAlignment="1">
      <alignment horizontal="right" vertical="center"/>
    </xf>
    <xf numFmtId="4" fontId="29" fillId="0" borderId="11" xfId="10" applyNumberFormat="1" applyFont="1" applyBorder="1" applyAlignment="1">
      <alignment horizontal="right" vertical="center"/>
    </xf>
    <xf numFmtId="0" fontId="28" fillId="0" borderId="11" xfId="10" applyFont="1" applyBorder="1" applyAlignment="1">
      <alignment horizontal="right"/>
    </xf>
    <xf numFmtId="166" fontId="28" fillId="0" borderId="11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1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1" xfId="9" applyNumberFormat="1" applyFont="1" applyBorder="1" applyAlignment="1">
      <alignment vertical="center"/>
    </xf>
    <xf numFmtId="4" fontId="25" fillId="0" borderId="21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1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1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9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1" xfId="14" applyNumberFormat="1" applyFont="1" applyBorder="1" applyAlignment="1">
      <alignment horizontal="right" vertical="center" wrapText="1"/>
    </xf>
    <xf numFmtId="0" fontId="36" fillId="0" borderId="15" xfId="14" applyFont="1" applyBorder="1" applyAlignment="1">
      <alignment vertical="center" wrapText="1"/>
    </xf>
    <xf numFmtId="4" fontId="34" fillId="0" borderId="15" xfId="14" applyNumberFormat="1" applyFont="1" applyBorder="1" applyAlignment="1">
      <alignment horizontal="right" vertical="center" wrapText="1"/>
    </xf>
    <xf numFmtId="0" fontId="34" fillId="2" borderId="21" xfId="14" applyFont="1" applyFill="1" applyBorder="1" applyAlignment="1">
      <alignment vertical="center" wrapText="1"/>
    </xf>
    <xf numFmtId="4" fontId="34" fillId="2" borderId="21" xfId="14" applyNumberFormat="1" applyFont="1" applyFill="1" applyBorder="1" applyAlignment="1">
      <alignment horizontal="right" vertical="center" wrapText="1"/>
    </xf>
    <xf numFmtId="4" fontId="36" fillId="3" borderId="21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2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5" xfId="9" applyBorder="1" applyAlignment="1">
      <alignment horizontal="left" vertical="center" wrapText="1"/>
    </xf>
    <xf numFmtId="0" fontId="9" fillId="0" borderId="16" xfId="9" applyBorder="1" applyAlignment="1">
      <alignment horizontal="left" vertical="center" wrapText="1"/>
    </xf>
    <xf numFmtId="0" fontId="9" fillId="0" borderId="17" xfId="9" applyBorder="1" applyAlignment="1">
      <alignment horizontal="left" vertical="center" wrapText="1"/>
    </xf>
    <xf numFmtId="0" fontId="15" fillId="0" borderId="15" xfId="10" applyFont="1" applyBorder="1" applyAlignment="1">
      <alignment horizontal="lef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166" fontId="15" fillId="0" borderId="16" xfId="10" applyNumberFormat="1" applyFont="1" applyBorder="1" applyAlignment="1">
      <alignment horizontal="right" vertical="center" wrapText="1"/>
    </xf>
    <xf numFmtId="166" fontId="15" fillId="0" borderId="17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  <xf numFmtId="164" fontId="31" fillId="0" borderId="0" xfId="9" applyNumberFormat="1" applyFont="1" applyAlignment="1" applyProtection="1">
      <alignment vertical="center"/>
    </xf>
    <xf numFmtId="0" fontId="10" fillId="0" borderId="1" xfId="0" applyFont="1" applyBorder="1"/>
    <xf numFmtId="3" fontId="10" fillId="0" borderId="3" xfId="0" applyNumberFormat="1" applyFont="1" applyBorder="1"/>
    <xf numFmtId="0" fontId="10" fillId="0" borderId="7" xfId="0" applyFont="1" applyBorder="1"/>
    <xf numFmtId="3" fontId="10" fillId="0" borderId="8" xfId="0" applyNumberFormat="1" applyFont="1" applyBorder="1"/>
    <xf numFmtId="0" fontId="10" fillId="0" borderId="4" xfId="0" applyFont="1" applyBorder="1"/>
    <xf numFmtId="3" fontId="10" fillId="0" borderId="6" xfId="0" applyNumberFormat="1" applyFont="1" applyBorder="1"/>
    <xf numFmtId="0" fontId="42" fillId="0" borderId="0" xfId="0" applyFont="1"/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vertical="center"/>
    </xf>
    <xf numFmtId="3" fontId="5" fillId="2" borderId="26" xfId="0" applyNumberFormat="1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top"/>
    </xf>
    <xf numFmtId="3" fontId="6" fillId="2" borderId="28" xfId="0" applyNumberFormat="1" applyFont="1" applyFill="1" applyBorder="1" applyAlignment="1">
      <alignment vertical="top"/>
    </xf>
    <xf numFmtId="3" fontId="6" fillId="2" borderId="29" xfId="0" applyNumberFormat="1" applyFont="1" applyFill="1" applyBorder="1" applyAlignment="1">
      <alignment vertical="top"/>
    </xf>
    <xf numFmtId="0" fontId="42" fillId="0" borderId="30" xfId="0" applyFont="1" applyBorder="1"/>
    <xf numFmtId="0" fontId="42" fillId="0" borderId="31" xfId="0" applyFont="1" applyBorder="1" applyAlignment="1">
      <alignment horizontal="center"/>
    </xf>
    <xf numFmtId="0" fontId="42" fillId="0" borderId="31" xfId="0" applyFont="1" applyBorder="1"/>
    <xf numFmtId="0" fontId="42" fillId="0" borderId="32" xfId="0" applyFont="1" applyBorder="1"/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top"/>
    </xf>
    <xf numFmtId="3" fontId="6" fillId="2" borderId="31" xfId="0" applyNumberFormat="1" applyFont="1" applyFill="1" applyBorder="1" applyAlignment="1">
      <alignment vertical="top"/>
    </xf>
    <xf numFmtId="3" fontId="6" fillId="2" borderId="32" xfId="0" applyNumberFormat="1" applyFont="1" applyFill="1" applyBorder="1" applyAlignment="1">
      <alignment vertical="top"/>
    </xf>
    <xf numFmtId="0" fontId="6" fillId="2" borderId="31" xfId="0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vertical="center"/>
    </xf>
    <xf numFmtId="3" fontId="6" fillId="2" borderId="32" xfId="0" applyNumberFormat="1" applyFont="1" applyFill="1" applyBorder="1" applyAlignment="1">
      <alignment vertical="center"/>
    </xf>
    <xf numFmtId="0" fontId="42" fillId="0" borderId="33" xfId="0" applyFont="1" applyBorder="1"/>
    <xf numFmtId="0" fontId="42" fillId="0" borderId="34" xfId="0" applyFont="1" applyBorder="1" applyAlignment="1">
      <alignment horizontal="center"/>
    </xf>
    <xf numFmtId="0" fontId="42" fillId="0" borderId="34" xfId="0" applyFont="1" applyBorder="1"/>
    <xf numFmtId="0" fontId="42" fillId="0" borderId="35" xfId="0" applyFont="1" applyBorder="1"/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4" customWidth="1"/>
    <col min="2" max="2" width="2.42578125" style="14" customWidth="1"/>
    <col min="3" max="3" width="62.42578125" style="14" customWidth="1"/>
    <col min="4" max="4" width="9.140625" style="60" customWidth="1"/>
    <col min="5" max="253" width="9.140625" style="14"/>
    <col min="254" max="254" width="13.7109375" style="14" customWidth="1"/>
    <col min="255" max="255" width="2.42578125" style="14" customWidth="1"/>
    <col min="256" max="256" width="71.85546875" style="14" customWidth="1"/>
    <col min="257" max="509" width="9.140625" style="14"/>
    <col min="510" max="510" width="13.7109375" style="14" customWidth="1"/>
    <col min="511" max="511" width="2.42578125" style="14" customWidth="1"/>
    <col min="512" max="512" width="71.85546875" style="14" customWidth="1"/>
    <col min="513" max="765" width="9.140625" style="14"/>
    <col min="766" max="766" width="13.7109375" style="14" customWidth="1"/>
    <col min="767" max="767" width="2.42578125" style="14" customWidth="1"/>
    <col min="768" max="768" width="71.85546875" style="14" customWidth="1"/>
    <col min="769" max="1021" width="9.140625" style="14"/>
    <col min="1022" max="1022" width="13.7109375" style="14" customWidth="1"/>
    <col min="1023" max="1023" width="2.42578125" style="14" customWidth="1"/>
    <col min="1024" max="1024" width="71.85546875" style="14" customWidth="1"/>
    <col min="1025" max="1277" width="9.140625" style="14"/>
    <col min="1278" max="1278" width="13.7109375" style="14" customWidth="1"/>
    <col min="1279" max="1279" width="2.42578125" style="14" customWidth="1"/>
    <col min="1280" max="1280" width="71.85546875" style="14" customWidth="1"/>
    <col min="1281" max="1533" width="9.140625" style="14"/>
    <col min="1534" max="1534" width="13.7109375" style="14" customWidth="1"/>
    <col min="1535" max="1535" width="2.42578125" style="14" customWidth="1"/>
    <col min="1536" max="1536" width="71.85546875" style="14" customWidth="1"/>
    <col min="1537" max="1789" width="9.140625" style="14"/>
    <col min="1790" max="1790" width="13.7109375" style="14" customWidth="1"/>
    <col min="1791" max="1791" width="2.42578125" style="14" customWidth="1"/>
    <col min="1792" max="1792" width="71.85546875" style="14" customWidth="1"/>
    <col min="1793" max="2045" width="9.140625" style="14"/>
    <col min="2046" max="2046" width="13.7109375" style="14" customWidth="1"/>
    <col min="2047" max="2047" width="2.42578125" style="14" customWidth="1"/>
    <col min="2048" max="2048" width="71.85546875" style="14" customWidth="1"/>
    <col min="2049" max="2301" width="9.140625" style="14"/>
    <col min="2302" max="2302" width="13.7109375" style="14" customWidth="1"/>
    <col min="2303" max="2303" width="2.42578125" style="14" customWidth="1"/>
    <col min="2304" max="2304" width="71.85546875" style="14" customWidth="1"/>
    <col min="2305" max="2557" width="9.140625" style="14"/>
    <col min="2558" max="2558" width="13.7109375" style="14" customWidth="1"/>
    <col min="2559" max="2559" width="2.42578125" style="14" customWidth="1"/>
    <col min="2560" max="2560" width="71.85546875" style="14" customWidth="1"/>
    <col min="2561" max="2813" width="9.140625" style="14"/>
    <col min="2814" max="2814" width="13.7109375" style="14" customWidth="1"/>
    <col min="2815" max="2815" width="2.42578125" style="14" customWidth="1"/>
    <col min="2816" max="2816" width="71.85546875" style="14" customWidth="1"/>
    <col min="2817" max="3069" width="9.140625" style="14"/>
    <col min="3070" max="3070" width="13.7109375" style="14" customWidth="1"/>
    <col min="3071" max="3071" width="2.42578125" style="14" customWidth="1"/>
    <col min="3072" max="3072" width="71.85546875" style="14" customWidth="1"/>
    <col min="3073" max="3325" width="9.140625" style="14"/>
    <col min="3326" max="3326" width="13.7109375" style="14" customWidth="1"/>
    <col min="3327" max="3327" width="2.42578125" style="14" customWidth="1"/>
    <col min="3328" max="3328" width="71.85546875" style="14" customWidth="1"/>
    <col min="3329" max="3581" width="9.140625" style="14"/>
    <col min="3582" max="3582" width="13.7109375" style="14" customWidth="1"/>
    <col min="3583" max="3583" width="2.42578125" style="14" customWidth="1"/>
    <col min="3584" max="3584" width="71.85546875" style="14" customWidth="1"/>
    <col min="3585" max="3837" width="9.140625" style="14"/>
    <col min="3838" max="3838" width="13.7109375" style="14" customWidth="1"/>
    <col min="3839" max="3839" width="2.42578125" style="14" customWidth="1"/>
    <col min="3840" max="3840" width="71.85546875" style="14" customWidth="1"/>
    <col min="3841" max="4093" width="9.140625" style="14"/>
    <col min="4094" max="4094" width="13.7109375" style="14" customWidth="1"/>
    <col min="4095" max="4095" width="2.42578125" style="14" customWidth="1"/>
    <col min="4096" max="4096" width="71.85546875" style="14" customWidth="1"/>
    <col min="4097" max="4349" width="9.140625" style="14"/>
    <col min="4350" max="4350" width="13.7109375" style="14" customWidth="1"/>
    <col min="4351" max="4351" width="2.42578125" style="14" customWidth="1"/>
    <col min="4352" max="4352" width="71.85546875" style="14" customWidth="1"/>
    <col min="4353" max="4605" width="9.140625" style="14"/>
    <col min="4606" max="4606" width="13.7109375" style="14" customWidth="1"/>
    <col min="4607" max="4607" width="2.42578125" style="14" customWidth="1"/>
    <col min="4608" max="4608" width="71.85546875" style="14" customWidth="1"/>
    <col min="4609" max="4861" width="9.140625" style="14"/>
    <col min="4862" max="4862" width="13.7109375" style="14" customWidth="1"/>
    <col min="4863" max="4863" width="2.42578125" style="14" customWidth="1"/>
    <col min="4864" max="4864" width="71.85546875" style="14" customWidth="1"/>
    <col min="4865" max="5117" width="9.140625" style="14"/>
    <col min="5118" max="5118" width="13.7109375" style="14" customWidth="1"/>
    <col min="5119" max="5119" width="2.42578125" style="14" customWidth="1"/>
    <col min="5120" max="5120" width="71.85546875" style="14" customWidth="1"/>
    <col min="5121" max="5373" width="9.140625" style="14"/>
    <col min="5374" max="5374" width="13.7109375" style="14" customWidth="1"/>
    <col min="5375" max="5375" width="2.42578125" style="14" customWidth="1"/>
    <col min="5376" max="5376" width="71.85546875" style="14" customWidth="1"/>
    <col min="5377" max="5629" width="9.140625" style="14"/>
    <col min="5630" max="5630" width="13.7109375" style="14" customWidth="1"/>
    <col min="5631" max="5631" width="2.42578125" style="14" customWidth="1"/>
    <col min="5632" max="5632" width="71.85546875" style="14" customWidth="1"/>
    <col min="5633" max="5885" width="9.140625" style="14"/>
    <col min="5886" max="5886" width="13.7109375" style="14" customWidth="1"/>
    <col min="5887" max="5887" width="2.42578125" style="14" customWidth="1"/>
    <col min="5888" max="5888" width="71.85546875" style="14" customWidth="1"/>
    <col min="5889" max="6141" width="9.140625" style="14"/>
    <col min="6142" max="6142" width="13.7109375" style="14" customWidth="1"/>
    <col min="6143" max="6143" width="2.42578125" style="14" customWidth="1"/>
    <col min="6144" max="6144" width="71.85546875" style="14" customWidth="1"/>
    <col min="6145" max="6397" width="9.140625" style="14"/>
    <col min="6398" max="6398" width="13.7109375" style="14" customWidth="1"/>
    <col min="6399" max="6399" width="2.42578125" style="14" customWidth="1"/>
    <col min="6400" max="6400" width="71.85546875" style="14" customWidth="1"/>
    <col min="6401" max="6653" width="9.140625" style="14"/>
    <col min="6654" max="6654" width="13.7109375" style="14" customWidth="1"/>
    <col min="6655" max="6655" width="2.42578125" style="14" customWidth="1"/>
    <col min="6656" max="6656" width="71.85546875" style="14" customWidth="1"/>
    <col min="6657" max="6909" width="9.140625" style="14"/>
    <col min="6910" max="6910" width="13.7109375" style="14" customWidth="1"/>
    <col min="6911" max="6911" width="2.42578125" style="14" customWidth="1"/>
    <col min="6912" max="6912" width="71.85546875" style="14" customWidth="1"/>
    <col min="6913" max="7165" width="9.140625" style="14"/>
    <col min="7166" max="7166" width="13.7109375" style="14" customWidth="1"/>
    <col min="7167" max="7167" width="2.42578125" style="14" customWidth="1"/>
    <col min="7168" max="7168" width="71.85546875" style="14" customWidth="1"/>
    <col min="7169" max="7421" width="9.140625" style="14"/>
    <col min="7422" max="7422" width="13.7109375" style="14" customWidth="1"/>
    <col min="7423" max="7423" width="2.42578125" style="14" customWidth="1"/>
    <col min="7424" max="7424" width="71.85546875" style="14" customWidth="1"/>
    <col min="7425" max="7677" width="9.140625" style="14"/>
    <col min="7678" max="7678" width="13.7109375" style="14" customWidth="1"/>
    <col min="7679" max="7679" width="2.42578125" style="14" customWidth="1"/>
    <col min="7680" max="7680" width="71.85546875" style="14" customWidth="1"/>
    <col min="7681" max="7933" width="9.140625" style="14"/>
    <col min="7934" max="7934" width="13.7109375" style="14" customWidth="1"/>
    <col min="7935" max="7935" width="2.42578125" style="14" customWidth="1"/>
    <col min="7936" max="7936" width="71.85546875" style="14" customWidth="1"/>
    <col min="7937" max="8189" width="9.140625" style="14"/>
    <col min="8190" max="8190" width="13.7109375" style="14" customWidth="1"/>
    <col min="8191" max="8191" width="2.42578125" style="14" customWidth="1"/>
    <col min="8192" max="8192" width="71.85546875" style="14" customWidth="1"/>
    <col min="8193" max="8445" width="9.140625" style="14"/>
    <col min="8446" max="8446" width="13.7109375" style="14" customWidth="1"/>
    <col min="8447" max="8447" width="2.42578125" style="14" customWidth="1"/>
    <col min="8448" max="8448" width="71.85546875" style="14" customWidth="1"/>
    <col min="8449" max="8701" width="9.140625" style="14"/>
    <col min="8702" max="8702" width="13.7109375" style="14" customWidth="1"/>
    <col min="8703" max="8703" width="2.42578125" style="14" customWidth="1"/>
    <col min="8704" max="8704" width="71.85546875" style="14" customWidth="1"/>
    <col min="8705" max="8957" width="9.140625" style="14"/>
    <col min="8958" max="8958" width="13.7109375" style="14" customWidth="1"/>
    <col min="8959" max="8959" width="2.42578125" style="14" customWidth="1"/>
    <col min="8960" max="8960" width="71.85546875" style="14" customWidth="1"/>
    <col min="8961" max="9213" width="9.140625" style="14"/>
    <col min="9214" max="9214" width="13.7109375" style="14" customWidth="1"/>
    <col min="9215" max="9215" width="2.42578125" style="14" customWidth="1"/>
    <col min="9216" max="9216" width="71.85546875" style="14" customWidth="1"/>
    <col min="9217" max="9469" width="9.140625" style="14"/>
    <col min="9470" max="9470" width="13.7109375" style="14" customWidth="1"/>
    <col min="9471" max="9471" width="2.42578125" style="14" customWidth="1"/>
    <col min="9472" max="9472" width="71.85546875" style="14" customWidth="1"/>
    <col min="9473" max="9725" width="9.140625" style="14"/>
    <col min="9726" max="9726" width="13.7109375" style="14" customWidth="1"/>
    <col min="9727" max="9727" width="2.42578125" style="14" customWidth="1"/>
    <col min="9728" max="9728" width="71.85546875" style="14" customWidth="1"/>
    <col min="9729" max="9981" width="9.140625" style="14"/>
    <col min="9982" max="9982" width="13.7109375" style="14" customWidth="1"/>
    <col min="9983" max="9983" width="2.42578125" style="14" customWidth="1"/>
    <col min="9984" max="9984" width="71.85546875" style="14" customWidth="1"/>
    <col min="9985" max="10237" width="9.140625" style="14"/>
    <col min="10238" max="10238" width="13.7109375" style="14" customWidth="1"/>
    <col min="10239" max="10239" width="2.42578125" style="14" customWidth="1"/>
    <col min="10240" max="10240" width="71.85546875" style="14" customWidth="1"/>
    <col min="10241" max="10493" width="9.140625" style="14"/>
    <col min="10494" max="10494" width="13.7109375" style="14" customWidth="1"/>
    <col min="10495" max="10495" width="2.42578125" style="14" customWidth="1"/>
    <col min="10496" max="10496" width="71.85546875" style="14" customWidth="1"/>
    <col min="10497" max="10749" width="9.140625" style="14"/>
    <col min="10750" max="10750" width="13.7109375" style="14" customWidth="1"/>
    <col min="10751" max="10751" width="2.42578125" style="14" customWidth="1"/>
    <col min="10752" max="10752" width="71.85546875" style="14" customWidth="1"/>
    <col min="10753" max="11005" width="9.140625" style="14"/>
    <col min="11006" max="11006" width="13.7109375" style="14" customWidth="1"/>
    <col min="11007" max="11007" width="2.42578125" style="14" customWidth="1"/>
    <col min="11008" max="11008" width="71.85546875" style="14" customWidth="1"/>
    <col min="11009" max="11261" width="9.140625" style="14"/>
    <col min="11262" max="11262" width="13.7109375" style="14" customWidth="1"/>
    <col min="11263" max="11263" width="2.42578125" style="14" customWidth="1"/>
    <col min="11264" max="11264" width="71.85546875" style="14" customWidth="1"/>
    <col min="11265" max="11517" width="9.140625" style="14"/>
    <col min="11518" max="11518" width="13.7109375" style="14" customWidth="1"/>
    <col min="11519" max="11519" width="2.42578125" style="14" customWidth="1"/>
    <col min="11520" max="11520" width="71.85546875" style="14" customWidth="1"/>
    <col min="11521" max="11773" width="9.140625" style="14"/>
    <col min="11774" max="11774" width="13.7109375" style="14" customWidth="1"/>
    <col min="11775" max="11775" width="2.42578125" style="14" customWidth="1"/>
    <col min="11776" max="11776" width="71.85546875" style="14" customWidth="1"/>
    <col min="11777" max="12029" width="9.140625" style="14"/>
    <col min="12030" max="12030" width="13.7109375" style="14" customWidth="1"/>
    <col min="12031" max="12031" width="2.42578125" style="14" customWidth="1"/>
    <col min="12032" max="12032" width="71.85546875" style="14" customWidth="1"/>
    <col min="12033" max="12285" width="9.140625" style="14"/>
    <col min="12286" max="12286" width="13.7109375" style="14" customWidth="1"/>
    <col min="12287" max="12287" width="2.42578125" style="14" customWidth="1"/>
    <col min="12288" max="12288" width="71.85546875" style="14" customWidth="1"/>
    <col min="12289" max="12541" width="9.140625" style="14"/>
    <col min="12542" max="12542" width="13.7109375" style="14" customWidth="1"/>
    <col min="12543" max="12543" width="2.42578125" style="14" customWidth="1"/>
    <col min="12544" max="12544" width="71.85546875" style="14" customWidth="1"/>
    <col min="12545" max="12797" width="9.140625" style="14"/>
    <col min="12798" max="12798" width="13.7109375" style="14" customWidth="1"/>
    <col min="12799" max="12799" width="2.42578125" style="14" customWidth="1"/>
    <col min="12800" max="12800" width="71.85546875" style="14" customWidth="1"/>
    <col min="12801" max="13053" width="9.140625" style="14"/>
    <col min="13054" max="13054" width="13.7109375" style="14" customWidth="1"/>
    <col min="13055" max="13055" width="2.42578125" style="14" customWidth="1"/>
    <col min="13056" max="13056" width="71.85546875" style="14" customWidth="1"/>
    <col min="13057" max="13309" width="9.140625" style="14"/>
    <col min="13310" max="13310" width="13.7109375" style="14" customWidth="1"/>
    <col min="13311" max="13311" width="2.42578125" style="14" customWidth="1"/>
    <col min="13312" max="13312" width="71.85546875" style="14" customWidth="1"/>
    <col min="13313" max="13565" width="9.140625" style="14"/>
    <col min="13566" max="13566" width="13.7109375" style="14" customWidth="1"/>
    <col min="13567" max="13567" width="2.42578125" style="14" customWidth="1"/>
    <col min="13568" max="13568" width="71.85546875" style="14" customWidth="1"/>
    <col min="13569" max="13821" width="9.140625" style="14"/>
    <col min="13822" max="13822" width="13.7109375" style="14" customWidth="1"/>
    <col min="13823" max="13823" width="2.42578125" style="14" customWidth="1"/>
    <col min="13824" max="13824" width="71.85546875" style="14" customWidth="1"/>
    <col min="13825" max="14077" width="9.140625" style="14"/>
    <col min="14078" max="14078" width="13.7109375" style="14" customWidth="1"/>
    <col min="14079" max="14079" width="2.42578125" style="14" customWidth="1"/>
    <col min="14080" max="14080" width="71.85546875" style="14" customWidth="1"/>
    <col min="14081" max="14333" width="9.140625" style="14"/>
    <col min="14334" max="14334" width="13.7109375" style="14" customWidth="1"/>
    <col min="14335" max="14335" width="2.42578125" style="14" customWidth="1"/>
    <col min="14336" max="14336" width="71.85546875" style="14" customWidth="1"/>
    <col min="14337" max="14589" width="9.140625" style="14"/>
    <col min="14590" max="14590" width="13.7109375" style="14" customWidth="1"/>
    <col min="14591" max="14591" width="2.42578125" style="14" customWidth="1"/>
    <col min="14592" max="14592" width="71.85546875" style="14" customWidth="1"/>
    <col min="14593" max="14845" width="9.140625" style="14"/>
    <col min="14846" max="14846" width="13.7109375" style="14" customWidth="1"/>
    <col min="14847" max="14847" width="2.42578125" style="14" customWidth="1"/>
    <col min="14848" max="14848" width="71.85546875" style="14" customWidth="1"/>
    <col min="14849" max="15101" width="9.140625" style="14"/>
    <col min="15102" max="15102" width="13.7109375" style="14" customWidth="1"/>
    <col min="15103" max="15103" width="2.42578125" style="14" customWidth="1"/>
    <col min="15104" max="15104" width="71.85546875" style="14" customWidth="1"/>
    <col min="15105" max="15357" width="9.140625" style="14"/>
    <col min="15358" max="15358" width="13.7109375" style="14" customWidth="1"/>
    <col min="15359" max="15359" width="2.42578125" style="14" customWidth="1"/>
    <col min="15360" max="15360" width="71.85546875" style="14" customWidth="1"/>
    <col min="15361" max="15613" width="9.140625" style="14"/>
    <col min="15614" max="15614" width="13.7109375" style="14" customWidth="1"/>
    <col min="15615" max="15615" width="2.42578125" style="14" customWidth="1"/>
    <col min="15616" max="15616" width="71.85546875" style="14" customWidth="1"/>
    <col min="15617" max="15869" width="9.140625" style="14"/>
    <col min="15870" max="15870" width="13.7109375" style="14" customWidth="1"/>
    <col min="15871" max="15871" width="2.42578125" style="14" customWidth="1"/>
    <col min="15872" max="15872" width="71.85546875" style="14" customWidth="1"/>
    <col min="15873" max="16125" width="9.140625" style="14"/>
    <col min="16126" max="16126" width="13.7109375" style="14" customWidth="1"/>
    <col min="16127" max="16127" width="2.42578125" style="14" customWidth="1"/>
    <col min="16128" max="16128" width="71.85546875" style="14" customWidth="1"/>
    <col min="16129" max="16384" width="9.140625" style="14"/>
  </cols>
  <sheetData>
    <row r="1" spans="1:11" ht="31.5">
      <c r="A1" s="13" t="s">
        <v>33</v>
      </c>
      <c r="C1" s="15" t="s">
        <v>53</v>
      </c>
    </row>
    <row r="2" spans="1:11" ht="22.5" customHeight="1">
      <c r="A2" s="14" t="s">
        <v>34</v>
      </c>
      <c r="C2" s="39">
        <v>44972</v>
      </c>
    </row>
    <row r="3" spans="1:11" ht="22.5" customHeight="1">
      <c r="A3" s="14" t="s">
        <v>35</v>
      </c>
      <c r="C3" s="16" t="s">
        <v>36</v>
      </c>
    </row>
    <row r="4" spans="1:11" ht="6.75" customHeight="1">
      <c r="A4" s="17"/>
      <c r="B4" s="17"/>
      <c r="C4" s="17"/>
    </row>
    <row r="5" spans="1:11" s="18" customFormat="1" ht="27.75" customHeight="1">
      <c r="A5" s="62" t="s">
        <v>37</v>
      </c>
      <c r="D5" s="21"/>
      <c r="K5" s="14"/>
    </row>
    <row r="6" spans="1:11" s="18" customFormat="1" ht="15.95" customHeight="1">
      <c r="B6" s="19" t="s">
        <v>38</v>
      </c>
      <c r="C6" s="20" t="s">
        <v>54</v>
      </c>
      <c r="D6" s="21"/>
    </row>
    <row r="7" spans="1:11" s="18" customFormat="1" ht="15.95" customHeight="1">
      <c r="B7" s="19" t="s">
        <v>38</v>
      </c>
      <c r="C7" s="20" t="s">
        <v>55</v>
      </c>
      <c r="D7" s="21"/>
    </row>
    <row r="8" spans="1:11" s="18" customFormat="1" ht="15.95" customHeight="1">
      <c r="B8" s="19" t="s">
        <v>38</v>
      </c>
      <c r="C8" s="20" t="s">
        <v>56</v>
      </c>
      <c r="D8" s="21"/>
      <c r="F8" s="154"/>
      <c r="G8" s="155"/>
      <c r="H8" s="155"/>
      <c r="I8" s="155"/>
      <c r="J8" s="155"/>
    </row>
    <row r="9" spans="1:11" s="18" customFormat="1" ht="15.95" customHeight="1">
      <c r="B9" s="19" t="s">
        <v>38</v>
      </c>
      <c r="C9" s="20" t="s">
        <v>57</v>
      </c>
      <c r="D9" s="21"/>
      <c r="F9" s="154"/>
      <c r="G9" s="155"/>
      <c r="H9" s="155"/>
      <c r="I9" s="155"/>
      <c r="J9" s="155"/>
    </row>
    <row r="10" spans="1:11" s="18" customFormat="1" ht="15.95" customHeight="1">
      <c r="A10" s="21"/>
      <c r="B10" s="22" t="s">
        <v>38</v>
      </c>
      <c r="C10" s="24" t="s">
        <v>58</v>
      </c>
      <c r="D10" s="21"/>
      <c r="F10" s="156"/>
      <c r="G10" s="155"/>
      <c r="H10" s="155"/>
      <c r="I10" s="155"/>
      <c r="J10" s="155"/>
    </row>
    <row r="11" spans="1:11" ht="15.95" customHeight="1">
      <c r="A11" s="18"/>
      <c r="B11" s="23" t="s">
        <v>38</v>
      </c>
      <c r="C11" s="25" t="s">
        <v>100</v>
      </c>
      <c r="F11" s="156"/>
      <c r="G11" s="155"/>
      <c r="H11" s="155"/>
      <c r="I11" s="155"/>
      <c r="J11" s="155"/>
    </row>
    <row r="12" spans="1:11" ht="15.95" customHeight="1">
      <c r="A12" s="26"/>
      <c r="B12" s="59" t="s">
        <v>38</v>
      </c>
      <c r="C12" s="27" t="s">
        <v>59</v>
      </c>
    </row>
    <row r="13" spans="1:11" ht="6" customHeight="1"/>
    <row r="14" spans="1:11">
      <c r="A14" s="20" t="s">
        <v>39</v>
      </c>
      <c r="C14" s="28"/>
    </row>
    <row r="15" spans="1:11" ht="38.25">
      <c r="C15" s="29" t="s">
        <v>40</v>
      </c>
    </row>
    <row r="16" spans="1:11" ht="25.5">
      <c r="C16" s="30" t="s">
        <v>41</v>
      </c>
    </row>
    <row r="17" spans="1:3">
      <c r="C17" s="31" t="s">
        <v>42</v>
      </c>
    </row>
    <row r="18" spans="1:3">
      <c r="C18" s="32" t="s">
        <v>43</v>
      </c>
    </row>
    <row r="19" spans="1:3" ht="13.5" customHeight="1">
      <c r="C19" s="32" t="s">
        <v>44</v>
      </c>
    </row>
    <row r="20" spans="1:3" ht="25.5">
      <c r="C20" s="32" t="s">
        <v>45</v>
      </c>
    </row>
    <row r="21" spans="1:3" ht="14.25" customHeight="1">
      <c r="C21" s="33" t="s">
        <v>46</v>
      </c>
    </row>
    <row r="22" spans="1:3" ht="14.25" customHeight="1">
      <c r="C22" s="34" t="s">
        <v>47</v>
      </c>
    </row>
    <row r="23" spans="1:3" ht="51">
      <c r="C23" s="35" t="s">
        <v>64</v>
      </c>
    </row>
    <row r="24" spans="1:3">
      <c r="A24" s="20" t="s">
        <v>48</v>
      </c>
      <c r="C24" s="32"/>
    </row>
    <row r="25" spans="1:3" ht="25.5">
      <c r="C25" s="36" t="s">
        <v>60</v>
      </c>
    </row>
    <row r="26" spans="1:3" ht="51">
      <c r="C26" s="37" t="s">
        <v>49</v>
      </c>
    </row>
    <row r="27" spans="1:3">
      <c r="C27" s="38" t="s">
        <v>50</v>
      </c>
    </row>
    <row r="28" spans="1:3" ht="51">
      <c r="C28" s="37" t="s">
        <v>51</v>
      </c>
    </row>
    <row r="29" spans="1:3">
      <c r="C29" s="38" t="s">
        <v>61</v>
      </c>
    </row>
    <row r="30" spans="1:3" ht="40.5" customHeight="1">
      <c r="C30" s="37" t="s">
        <v>52</v>
      </c>
    </row>
    <row r="31" spans="1:3">
      <c r="A31" s="60"/>
      <c r="B31" s="60"/>
      <c r="C31" s="61" t="s">
        <v>62</v>
      </c>
    </row>
    <row r="32" spans="1:3">
      <c r="C32" s="37" t="s">
        <v>63</v>
      </c>
    </row>
    <row r="33" spans="3:3">
      <c r="C33" s="36" t="s">
        <v>65</v>
      </c>
    </row>
    <row r="34" spans="3:3" ht="25.5">
      <c r="C34" s="37" t="s">
        <v>66</v>
      </c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4" customWidth="1"/>
    <col min="2" max="2" width="8.5703125" style="57" customWidth="1"/>
    <col min="3" max="3" width="55" style="58" customWidth="1"/>
    <col min="4" max="256" width="9.140625" style="44"/>
    <col min="257" max="257" width="16" style="44" customWidth="1"/>
    <col min="258" max="258" width="8.5703125" style="44" customWidth="1"/>
    <col min="259" max="259" width="55" style="44" customWidth="1"/>
    <col min="260" max="512" width="9.140625" style="44"/>
    <col min="513" max="513" width="16" style="44" customWidth="1"/>
    <col min="514" max="514" width="8.5703125" style="44" customWidth="1"/>
    <col min="515" max="515" width="55" style="44" customWidth="1"/>
    <col min="516" max="768" width="9.140625" style="44"/>
    <col min="769" max="769" width="16" style="44" customWidth="1"/>
    <col min="770" max="770" width="8.5703125" style="44" customWidth="1"/>
    <col min="771" max="771" width="55" style="44" customWidth="1"/>
    <col min="772" max="1024" width="9.140625" style="44"/>
    <col min="1025" max="1025" width="16" style="44" customWidth="1"/>
    <col min="1026" max="1026" width="8.5703125" style="44" customWidth="1"/>
    <col min="1027" max="1027" width="55" style="44" customWidth="1"/>
    <col min="1028" max="1280" width="9.140625" style="44"/>
    <col min="1281" max="1281" width="16" style="44" customWidth="1"/>
    <col min="1282" max="1282" width="8.5703125" style="44" customWidth="1"/>
    <col min="1283" max="1283" width="55" style="44" customWidth="1"/>
    <col min="1284" max="1536" width="9.140625" style="44"/>
    <col min="1537" max="1537" width="16" style="44" customWidth="1"/>
    <col min="1538" max="1538" width="8.5703125" style="44" customWidth="1"/>
    <col min="1539" max="1539" width="55" style="44" customWidth="1"/>
    <col min="1540" max="1792" width="9.140625" style="44"/>
    <col min="1793" max="1793" width="16" style="44" customWidth="1"/>
    <col min="1794" max="1794" width="8.5703125" style="44" customWidth="1"/>
    <col min="1795" max="1795" width="55" style="44" customWidth="1"/>
    <col min="1796" max="2048" width="9.140625" style="44"/>
    <col min="2049" max="2049" width="16" style="44" customWidth="1"/>
    <col min="2050" max="2050" width="8.5703125" style="44" customWidth="1"/>
    <col min="2051" max="2051" width="55" style="44" customWidth="1"/>
    <col min="2052" max="2304" width="9.140625" style="44"/>
    <col min="2305" max="2305" width="16" style="44" customWidth="1"/>
    <col min="2306" max="2306" width="8.5703125" style="44" customWidth="1"/>
    <col min="2307" max="2307" width="55" style="44" customWidth="1"/>
    <col min="2308" max="2560" width="9.140625" style="44"/>
    <col min="2561" max="2561" width="16" style="44" customWidth="1"/>
    <col min="2562" max="2562" width="8.5703125" style="44" customWidth="1"/>
    <col min="2563" max="2563" width="55" style="44" customWidth="1"/>
    <col min="2564" max="2816" width="9.140625" style="44"/>
    <col min="2817" max="2817" width="16" style="44" customWidth="1"/>
    <col min="2818" max="2818" width="8.5703125" style="44" customWidth="1"/>
    <col min="2819" max="2819" width="55" style="44" customWidth="1"/>
    <col min="2820" max="3072" width="9.140625" style="44"/>
    <col min="3073" max="3073" width="16" style="44" customWidth="1"/>
    <col min="3074" max="3074" width="8.5703125" style="44" customWidth="1"/>
    <col min="3075" max="3075" width="55" style="44" customWidth="1"/>
    <col min="3076" max="3328" width="9.140625" style="44"/>
    <col min="3329" max="3329" width="16" style="44" customWidth="1"/>
    <col min="3330" max="3330" width="8.5703125" style="44" customWidth="1"/>
    <col min="3331" max="3331" width="55" style="44" customWidth="1"/>
    <col min="3332" max="3584" width="9.140625" style="44"/>
    <col min="3585" max="3585" width="16" style="44" customWidth="1"/>
    <col min="3586" max="3586" width="8.5703125" style="44" customWidth="1"/>
    <col min="3587" max="3587" width="55" style="44" customWidth="1"/>
    <col min="3588" max="3840" width="9.140625" style="44"/>
    <col min="3841" max="3841" width="16" style="44" customWidth="1"/>
    <col min="3842" max="3842" width="8.5703125" style="44" customWidth="1"/>
    <col min="3843" max="3843" width="55" style="44" customWidth="1"/>
    <col min="3844" max="4096" width="9.140625" style="44"/>
    <col min="4097" max="4097" width="16" style="44" customWidth="1"/>
    <col min="4098" max="4098" width="8.5703125" style="44" customWidth="1"/>
    <col min="4099" max="4099" width="55" style="44" customWidth="1"/>
    <col min="4100" max="4352" width="9.140625" style="44"/>
    <col min="4353" max="4353" width="16" style="44" customWidth="1"/>
    <col min="4354" max="4354" width="8.5703125" style="44" customWidth="1"/>
    <col min="4355" max="4355" width="55" style="44" customWidth="1"/>
    <col min="4356" max="4608" width="9.140625" style="44"/>
    <col min="4609" max="4609" width="16" style="44" customWidth="1"/>
    <col min="4610" max="4610" width="8.5703125" style="44" customWidth="1"/>
    <col min="4611" max="4611" width="55" style="44" customWidth="1"/>
    <col min="4612" max="4864" width="9.140625" style="44"/>
    <col min="4865" max="4865" width="16" style="44" customWidth="1"/>
    <col min="4866" max="4866" width="8.5703125" style="44" customWidth="1"/>
    <col min="4867" max="4867" width="55" style="44" customWidth="1"/>
    <col min="4868" max="5120" width="9.140625" style="44"/>
    <col min="5121" max="5121" width="16" style="44" customWidth="1"/>
    <col min="5122" max="5122" width="8.5703125" style="44" customWidth="1"/>
    <col min="5123" max="5123" width="55" style="44" customWidth="1"/>
    <col min="5124" max="5376" width="9.140625" style="44"/>
    <col min="5377" max="5377" width="16" style="44" customWidth="1"/>
    <col min="5378" max="5378" width="8.5703125" style="44" customWidth="1"/>
    <col min="5379" max="5379" width="55" style="44" customWidth="1"/>
    <col min="5380" max="5632" width="9.140625" style="44"/>
    <col min="5633" max="5633" width="16" style="44" customWidth="1"/>
    <col min="5634" max="5634" width="8.5703125" style="44" customWidth="1"/>
    <col min="5635" max="5635" width="55" style="44" customWidth="1"/>
    <col min="5636" max="5888" width="9.140625" style="44"/>
    <col min="5889" max="5889" width="16" style="44" customWidth="1"/>
    <col min="5890" max="5890" width="8.5703125" style="44" customWidth="1"/>
    <col min="5891" max="5891" width="55" style="44" customWidth="1"/>
    <col min="5892" max="6144" width="9.140625" style="44"/>
    <col min="6145" max="6145" width="16" style="44" customWidth="1"/>
    <col min="6146" max="6146" width="8.5703125" style="44" customWidth="1"/>
    <col min="6147" max="6147" width="55" style="44" customWidth="1"/>
    <col min="6148" max="6400" width="9.140625" style="44"/>
    <col min="6401" max="6401" width="16" style="44" customWidth="1"/>
    <col min="6402" max="6402" width="8.5703125" style="44" customWidth="1"/>
    <col min="6403" max="6403" width="55" style="44" customWidth="1"/>
    <col min="6404" max="6656" width="9.140625" style="44"/>
    <col min="6657" max="6657" width="16" style="44" customWidth="1"/>
    <col min="6658" max="6658" width="8.5703125" style="44" customWidth="1"/>
    <col min="6659" max="6659" width="55" style="44" customWidth="1"/>
    <col min="6660" max="6912" width="9.140625" style="44"/>
    <col min="6913" max="6913" width="16" style="44" customWidth="1"/>
    <col min="6914" max="6914" width="8.5703125" style="44" customWidth="1"/>
    <col min="6915" max="6915" width="55" style="44" customWidth="1"/>
    <col min="6916" max="7168" width="9.140625" style="44"/>
    <col min="7169" max="7169" width="16" style="44" customWidth="1"/>
    <col min="7170" max="7170" width="8.5703125" style="44" customWidth="1"/>
    <col min="7171" max="7171" width="55" style="44" customWidth="1"/>
    <col min="7172" max="7424" width="9.140625" style="44"/>
    <col min="7425" max="7425" width="16" style="44" customWidth="1"/>
    <col min="7426" max="7426" width="8.5703125" style="44" customWidth="1"/>
    <col min="7427" max="7427" width="55" style="44" customWidth="1"/>
    <col min="7428" max="7680" width="9.140625" style="44"/>
    <col min="7681" max="7681" width="16" style="44" customWidth="1"/>
    <col min="7682" max="7682" width="8.5703125" style="44" customWidth="1"/>
    <col min="7683" max="7683" width="55" style="44" customWidth="1"/>
    <col min="7684" max="7936" width="9.140625" style="44"/>
    <col min="7937" max="7937" width="16" style="44" customWidth="1"/>
    <col min="7938" max="7938" width="8.5703125" style="44" customWidth="1"/>
    <col min="7939" max="7939" width="55" style="44" customWidth="1"/>
    <col min="7940" max="8192" width="9.140625" style="44"/>
    <col min="8193" max="8193" width="16" style="44" customWidth="1"/>
    <col min="8194" max="8194" width="8.5703125" style="44" customWidth="1"/>
    <col min="8195" max="8195" width="55" style="44" customWidth="1"/>
    <col min="8196" max="8448" width="9.140625" style="44"/>
    <col min="8449" max="8449" width="16" style="44" customWidth="1"/>
    <col min="8450" max="8450" width="8.5703125" style="44" customWidth="1"/>
    <col min="8451" max="8451" width="55" style="44" customWidth="1"/>
    <col min="8452" max="8704" width="9.140625" style="44"/>
    <col min="8705" max="8705" width="16" style="44" customWidth="1"/>
    <col min="8706" max="8706" width="8.5703125" style="44" customWidth="1"/>
    <col min="8707" max="8707" width="55" style="44" customWidth="1"/>
    <col min="8708" max="8960" width="9.140625" style="44"/>
    <col min="8961" max="8961" width="16" style="44" customWidth="1"/>
    <col min="8962" max="8962" width="8.5703125" style="44" customWidth="1"/>
    <col min="8963" max="8963" width="55" style="44" customWidth="1"/>
    <col min="8964" max="9216" width="9.140625" style="44"/>
    <col min="9217" max="9217" width="16" style="44" customWidth="1"/>
    <col min="9218" max="9218" width="8.5703125" style="44" customWidth="1"/>
    <col min="9219" max="9219" width="55" style="44" customWidth="1"/>
    <col min="9220" max="9472" width="9.140625" style="44"/>
    <col min="9473" max="9473" width="16" style="44" customWidth="1"/>
    <col min="9474" max="9474" width="8.5703125" style="44" customWidth="1"/>
    <col min="9475" max="9475" width="55" style="44" customWidth="1"/>
    <col min="9476" max="9728" width="9.140625" style="44"/>
    <col min="9729" max="9729" width="16" style="44" customWidth="1"/>
    <col min="9730" max="9730" width="8.5703125" style="44" customWidth="1"/>
    <col min="9731" max="9731" width="55" style="44" customWidth="1"/>
    <col min="9732" max="9984" width="9.140625" style="44"/>
    <col min="9985" max="9985" width="16" style="44" customWidth="1"/>
    <col min="9986" max="9986" width="8.5703125" style="44" customWidth="1"/>
    <col min="9987" max="9987" width="55" style="44" customWidth="1"/>
    <col min="9988" max="10240" width="9.140625" style="44"/>
    <col min="10241" max="10241" width="16" style="44" customWidth="1"/>
    <col min="10242" max="10242" width="8.5703125" style="44" customWidth="1"/>
    <col min="10243" max="10243" width="55" style="44" customWidth="1"/>
    <col min="10244" max="10496" width="9.140625" style="44"/>
    <col min="10497" max="10497" width="16" style="44" customWidth="1"/>
    <col min="10498" max="10498" width="8.5703125" style="44" customWidth="1"/>
    <col min="10499" max="10499" width="55" style="44" customWidth="1"/>
    <col min="10500" max="10752" width="9.140625" style="44"/>
    <col min="10753" max="10753" width="16" style="44" customWidth="1"/>
    <col min="10754" max="10754" width="8.5703125" style="44" customWidth="1"/>
    <col min="10755" max="10755" width="55" style="44" customWidth="1"/>
    <col min="10756" max="11008" width="9.140625" style="44"/>
    <col min="11009" max="11009" width="16" style="44" customWidth="1"/>
    <col min="11010" max="11010" width="8.5703125" style="44" customWidth="1"/>
    <col min="11011" max="11011" width="55" style="44" customWidth="1"/>
    <col min="11012" max="11264" width="9.140625" style="44"/>
    <col min="11265" max="11265" width="16" style="44" customWidth="1"/>
    <col min="11266" max="11266" width="8.5703125" style="44" customWidth="1"/>
    <col min="11267" max="11267" width="55" style="44" customWidth="1"/>
    <col min="11268" max="11520" width="9.140625" style="44"/>
    <col min="11521" max="11521" width="16" style="44" customWidth="1"/>
    <col min="11522" max="11522" width="8.5703125" style="44" customWidth="1"/>
    <col min="11523" max="11523" width="55" style="44" customWidth="1"/>
    <col min="11524" max="11776" width="9.140625" style="44"/>
    <col min="11777" max="11777" width="16" style="44" customWidth="1"/>
    <col min="11778" max="11778" width="8.5703125" style="44" customWidth="1"/>
    <col min="11779" max="11779" width="55" style="44" customWidth="1"/>
    <col min="11780" max="12032" width="9.140625" style="44"/>
    <col min="12033" max="12033" width="16" style="44" customWidth="1"/>
    <col min="12034" max="12034" width="8.5703125" style="44" customWidth="1"/>
    <col min="12035" max="12035" width="55" style="44" customWidth="1"/>
    <col min="12036" max="12288" width="9.140625" style="44"/>
    <col min="12289" max="12289" width="16" style="44" customWidth="1"/>
    <col min="12290" max="12290" width="8.5703125" style="44" customWidth="1"/>
    <col min="12291" max="12291" width="55" style="44" customWidth="1"/>
    <col min="12292" max="12544" width="9.140625" style="44"/>
    <col min="12545" max="12545" width="16" style="44" customWidth="1"/>
    <col min="12546" max="12546" width="8.5703125" style="44" customWidth="1"/>
    <col min="12547" max="12547" width="55" style="44" customWidth="1"/>
    <col min="12548" max="12800" width="9.140625" style="44"/>
    <col min="12801" max="12801" width="16" style="44" customWidth="1"/>
    <col min="12802" max="12802" width="8.5703125" style="44" customWidth="1"/>
    <col min="12803" max="12803" width="55" style="44" customWidth="1"/>
    <col min="12804" max="13056" width="9.140625" style="44"/>
    <col min="13057" max="13057" width="16" style="44" customWidth="1"/>
    <col min="13058" max="13058" width="8.5703125" style="44" customWidth="1"/>
    <col min="13059" max="13059" width="55" style="44" customWidth="1"/>
    <col min="13060" max="13312" width="9.140625" style="44"/>
    <col min="13313" max="13313" width="16" style="44" customWidth="1"/>
    <col min="13314" max="13314" width="8.5703125" style="44" customWidth="1"/>
    <col min="13315" max="13315" width="55" style="44" customWidth="1"/>
    <col min="13316" max="13568" width="9.140625" style="44"/>
    <col min="13569" max="13569" width="16" style="44" customWidth="1"/>
    <col min="13570" max="13570" width="8.5703125" style="44" customWidth="1"/>
    <col min="13571" max="13571" width="55" style="44" customWidth="1"/>
    <col min="13572" max="13824" width="9.140625" style="44"/>
    <col min="13825" max="13825" width="16" style="44" customWidth="1"/>
    <col min="13826" max="13826" width="8.5703125" style="44" customWidth="1"/>
    <col min="13827" max="13827" width="55" style="44" customWidth="1"/>
    <col min="13828" max="14080" width="9.140625" style="44"/>
    <col min="14081" max="14081" width="16" style="44" customWidth="1"/>
    <col min="14082" max="14082" width="8.5703125" style="44" customWidth="1"/>
    <col min="14083" max="14083" width="55" style="44" customWidth="1"/>
    <col min="14084" max="14336" width="9.140625" style="44"/>
    <col min="14337" max="14337" width="16" style="44" customWidth="1"/>
    <col min="14338" max="14338" width="8.5703125" style="44" customWidth="1"/>
    <col min="14339" max="14339" width="55" style="44" customWidth="1"/>
    <col min="14340" max="14592" width="9.140625" style="44"/>
    <col min="14593" max="14593" width="16" style="44" customWidth="1"/>
    <col min="14594" max="14594" width="8.5703125" style="44" customWidth="1"/>
    <col min="14595" max="14595" width="55" style="44" customWidth="1"/>
    <col min="14596" max="14848" width="9.140625" style="44"/>
    <col min="14849" max="14849" width="16" style="44" customWidth="1"/>
    <col min="14850" max="14850" width="8.5703125" style="44" customWidth="1"/>
    <col min="14851" max="14851" width="55" style="44" customWidth="1"/>
    <col min="14852" max="15104" width="9.140625" style="44"/>
    <col min="15105" max="15105" width="16" style="44" customWidth="1"/>
    <col min="15106" max="15106" width="8.5703125" style="44" customWidth="1"/>
    <col min="15107" max="15107" width="55" style="44" customWidth="1"/>
    <col min="15108" max="15360" width="9.140625" style="44"/>
    <col min="15361" max="15361" width="16" style="44" customWidth="1"/>
    <col min="15362" max="15362" width="8.5703125" style="44" customWidth="1"/>
    <col min="15363" max="15363" width="55" style="44" customWidth="1"/>
    <col min="15364" max="15616" width="9.140625" style="44"/>
    <col min="15617" max="15617" width="16" style="44" customWidth="1"/>
    <col min="15618" max="15618" width="8.5703125" style="44" customWidth="1"/>
    <col min="15619" max="15619" width="55" style="44" customWidth="1"/>
    <col min="15620" max="15872" width="9.140625" style="44"/>
    <col min="15873" max="15873" width="16" style="44" customWidth="1"/>
    <col min="15874" max="15874" width="8.5703125" style="44" customWidth="1"/>
    <col min="15875" max="15875" width="55" style="44" customWidth="1"/>
    <col min="15876" max="16128" width="9.140625" style="44"/>
    <col min="16129" max="16129" width="16" style="44" customWidth="1"/>
    <col min="16130" max="16130" width="8.5703125" style="44" customWidth="1"/>
    <col min="16131" max="16131" width="55" style="44" customWidth="1"/>
    <col min="16132" max="16384" width="9.140625" style="44"/>
  </cols>
  <sheetData>
    <row r="1" spans="1:4" ht="41.25" customHeight="1">
      <c r="A1" s="40" t="s">
        <v>67</v>
      </c>
      <c r="B1" s="41"/>
      <c r="C1" s="42"/>
      <c r="D1" s="43"/>
    </row>
    <row r="2" spans="1:4" ht="50.25" customHeight="1">
      <c r="A2" s="162" t="s">
        <v>68</v>
      </c>
      <c r="B2" s="162"/>
      <c r="C2" s="162"/>
      <c r="D2" s="162"/>
    </row>
    <row r="3" spans="1:4" ht="50.25" customHeight="1">
      <c r="A3" s="162" t="s">
        <v>253</v>
      </c>
      <c r="B3" s="162"/>
      <c r="C3" s="162"/>
      <c r="D3" s="162"/>
    </row>
    <row r="4" spans="1:4" ht="33.75" customHeight="1">
      <c r="A4" s="161" t="s">
        <v>161</v>
      </c>
      <c r="B4" s="161"/>
      <c r="C4" s="161"/>
      <c r="D4" s="161"/>
    </row>
    <row r="5" spans="1:4">
      <c r="A5" s="45" t="s">
        <v>69</v>
      </c>
      <c r="B5" s="45" t="s">
        <v>70</v>
      </c>
      <c r="C5" s="46"/>
      <c r="D5" s="47" t="s">
        <v>71</v>
      </c>
    </row>
    <row r="6" spans="1:4" ht="15" customHeight="1">
      <c r="A6" s="48">
        <v>999990001</v>
      </c>
      <c r="B6" s="49" t="s">
        <v>72</v>
      </c>
      <c r="C6" s="50"/>
      <c r="D6" s="51" t="s">
        <v>7</v>
      </c>
    </row>
    <row r="7" spans="1:4" ht="174.75" customHeight="1">
      <c r="A7" s="48"/>
      <c r="B7" s="49"/>
      <c r="C7" s="50" t="s">
        <v>252</v>
      </c>
      <c r="D7" s="51"/>
    </row>
    <row r="8" spans="1:4" ht="15" customHeight="1">
      <c r="A8" s="48">
        <v>999990002</v>
      </c>
      <c r="B8" s="49" t="s">
        <v>73</v>
      </c>
      <c r="C8" s="50"/>
      <c r="D8" s="51" t="s">
        <v>74</v>
      </c>
    </row>
    <row r="9" spans="1:4" ht="51">
      <c r="A9" s="48"/>
      <c r="B9" s="49"/>
      <c r="C9" s="50" t="s">
        <v>75</v>
      </c>
      <c r="D9" s="51"/>
    </row>
    <row r="10" spans="1:4" ht="15" customHeight="1">
      <c r="A10" s="48">
        <v>999990003</v>
      </c>
      <c r="B10" s="49" t="s">
        <v>76</v>
      </c>
      <c r="C10" s="50"/>
      <c r="D10" s="51" t="s">
        <v>7</v>
      </c>
    </row>
    <row r="11" spans="1:4" ht="32.25" customHeight="1">
      <c r="A11" s="48"/>
      <c r="B11" s="49"/>
      <c r="C11" s="50" t="s">
        <v>77</v>
      </c>
      <c r="D11" s="51"/>
    </row>
    <row r="12" spans="1:4" ht="15" customHeight="1">
      <c r="A12" s="48">
        <v>999990005</v>
      </c>
      <c r="B12" s="49" t="s">
        <v>157</v>
      </c>
      <c r="C12" s="50"/>
      <c r="D12" s="51" t="s">
        <v>7</v>
      </c>
    </row>
    <row r="13" spans="1:4" ht="32.25" customHeight="1">
      <c r="A13" s="48"/>
      <c r="B13" s="49"/>
      <c r="C13" s="50" t="s">
        <v>158</v>
      </c>
      <c r="D13" s="51"/>
    </row>
    <row r="14" spans="1:4" ht="15" customHeight="1">
      <c r="A14" s="48">
        <v>999990010</v>
      </c>
      <c r="B14" s="49" t="s">
        <v>159</v>
      </c>
      <c r="C14" s="50"/>
      <c r="D14" s="51" t="s">
        <v>7</v>
      </c>
    </row>
    <row r="15" spans="1:4" ht="51">
      <c r="A15" s="48"/>
      <c r="B15" s="49"/>
      <c r="C15" s="50" t="s">
        <v>160</v>
      </c>
      <c r="D15" s="51"/>
    </row>
    <row r="16" spans="1:4" ht="15" customHeight="1">
      <c r="A16" s="48">
        <v>999990011</v>
      </c>
      <c r="B16" s="49" t="s">
        <v>80</v>
      </c>
      <c r="C16" s="50"/>
      <c r="D16" s="51" t="s">
        <v>7</v>
      </c>
    </row>
    <row r="17" spans="1:4" ht="20.25" customHeight="1">
      <c r="A17" s="48"/>
      <c r="B17" s="49"/>
      <c r="C17" s="50" t="s">
        <v>81</v>
      </c>
      <c r="D17" s="51"/>
    </row>
    <row r="18" spans="1:4" ht="15" customHeight="1">
      <c r="A18" s="48">
        <v>999990012</v>
      </c>
      <c r="B18" s="49" t="s">
        <v>78</v>
      </c>
      <c r="C18" s="50"/>
      <c r="D18" s="51" t="s">
        <v>7</v>
      </c>
    </row>
    <row r="19" spans="1:4" ht="31.5" customHeight="1">
      <c r="A19" s="48"/>
      <c r="B19" s="49"/>
      <c r="C19" s="50" t="s">
        <v>79</v>
      </c>
      <c r="D19" s="51"/>
    </row>
    <row r="20" spans="1:4" ht="15" customHeight="1">
      <c r="A20" s="48">
        <v>999990016</v>
      </c>
      <c r="B20" s="53" t="s">
        <v>82</v>
      </c>
      <c r="C20" s="54"/>
      <c r="D20" s="55" t="s">
        <v>7</v>
      </c>
    </row>
    <row r="21" spans="1:4" ht="96.75" customHeight="1">
      <c r="A21" s="48"/>
      <c r="B21" s="49"/>
      <c r="C21" s="56" t="s">
        <v>83</v>
      </c>
      <c r="D21" s="51"/>
    </row>
    <row r="22" spans="1:4" ht="15" customHeight="1">
      <c r="A22" s="48">
        <v>999990020</v>
      </c>
      <c r="B22" s="49" t="s">
        <v>84</v>
      </c>
      <c r="C22" s="50"/>
      <c r="D22" s="51" t="s">
        <v>7</v>
      </c>
    </row>
    <row r="23" spans="1:4" ht="47.25" customHeight="1">
      <c r="A23" s="48"/>
      <c r="B23" s="49"/>
      <c r="C23" s="50" t="s">
        <v>85</v>
      </c>
      <c r="D23" s="51"/>
    </row>
    <row r="24" spans="1:4" ht="15" customHeight="1">
      <c r="A24" s="48">
        <v>999990021</v>
      </c>
      <c r="B24" s="49" t="s">
        <v>86</v>
      </c>
      <c r="C24" s="50"/>
      <c r="D24" s="51" t="s">
        <v>7</v>
      </c>
    </row>
    <row r="25" spans="1:4" ht="48" customHeight="1">
      <c r="A25" s="48"/>
      <c r="B25" s="49"/>
      <c r="C25" s="50" t="s">
        <v>87</v>
      </c>
      <c r="D25" s="51"/>
    </row>
    <row r="26" spans="1:4" ht="15" customHeight="1">
      <c r="A26" s="48">
        <v>999990022</v>
      </c>
      <c r="B26" s="49" t="s">
        <v>88</v>
      </c>
      <c r="C26" s="50"/>
      <c r="D26" s="51" t="s">
        <v>7</v>
      </c>
    </row>
    <row r="27" spans="1:4" ht="63.75">
      <c r="A27" s="48"/>
      <c r="B27" s="49"/>
      <c r="C27" s="50" t="s">
        <v>89</v>
      </c>
      <c r="D27" s="51"/>
    </row>
    <row r="28" spans="1:4" ht="15" customHeight="1">
      <c r="A28" s="48">
        <v>999990024</v>
      </c>
      <c r="B28" s="49" t="s">
        <v>162</v>
      </c>
      <c r="C28" s="50"/>
      <c r="D28" s="51" t="s">
        <v>7</v>
      </c>
    </row>
    <row r="29" spans="1:4">
      <c r="A29" s="48"/>
      <c r="B29" s="49"/>
      <c r="C29" s="50" t="s">
        <v>163</v>
      </c>
      <c r="D29" s="51"/>
    </row>
    <row r="30" spans="1:4" ht="15" customHeight="1">
      <c r="A30" s="48">
        <v>999990027</v>
      </c>
      <c r="B30" s="49" t="s">
        <v>90</v>
      </c>
      <c r="C30" s="50"/>
      <c r="D30" s="51" t="s">
        <v>7</v>
      </c>
    </row>
    <row r="31" spans="1:4" ht="90" customHeight="1">
      <c r="A31" s="48"/>
      <c r="B31" s="49"/>
      <c r="C31" s="50" t="s">
        <v>91</v>
      </c>
      <c r="D31" s="51"/>
    </row>
    <row r="32" spans="1:4" ht="15" customHeight="1">
      <c r="A32" s="48">
        <v>999990029</v>
      </c>
      <c r="B32" s="49" t="s">
        <v>92</v>
      </c>
      <c r="C32" s="50"/>
      <c r="D32" s="51" t="s">
        <v>7</v>
      </c>
    </row>
    <row r="33" spans="1:4" ht="90" customHeight="1">
      <c r="A33" s="48"/>
      <c r="B33" s="49"/>
      <c r="C33" s="50" t="s">
        <v>164</v>
      </c>
      <c r="D33" s="51"/>
    </row>
    <row r="34" spans="1:4" ht="15" customHeight="1">
      <c r="A34" s="48">
        <v>999990030</v>
      </c>
      <c r="B34" s="49" t="s">
        <v>93</v>
      </c>
      <c r="C34" s="50"/>
      <c r="D34" s="51" t="s">
        <v>94</v>
      </c>
    </row>
    <row r="35" spans="1:4" ht="58.5" customHeight="1">
      <c r="A35" s="48"/>
      <c r="B35" s="49"/>
      <c r="C35" s="50" t="s">
        <v>95</v>
      </c>
      <c r="D35" s="51"/>
    </row>
    <row r="36" spans="1:4" ht="15" customHeight="1">
      <c r="A36" s="48">
        <v>999990031</v>
      </c>
      <c r="B36" s="49" t="s">
        <v>96</v>
      </c>
      <c r="C36" s="50"/>
      <c r="D36" s="51" t="s">
        <v>94</v>
      </c>
    </row>
    <row r="37" spans="1:4" ht="86.25" customHeight="1">
      <c r="A37" s="52"/>
      <c r="B37" s="53"/>
      <c r="C37" s="54" t="s">
        <v>97</v>
      </c>
      <c r="D37" s="55"/>
    </row>
    <row r="38" spans="1:4">
      <c r="A38" s="48">
        <v>999990039</v>
      </c>
      <c r="B38" s="49" t="s">
        <v>98</v>
      </c>
      <c r="C38" s="50"/>
      <c r="D38" s="51" t="s">
        <v>74</v>
      </c>
    </row>
    <row r="39" spans="1:4" ht="57" customHeight="1">
      <c r="A39" s="48"/>
      <c r="B39" s="49"/>
      <c r="C39" s="56" t="s">
        <v>99</v>
      </c>
      <c r="D39" s="51"/>
    </row>
    <row r="40" spans="1:4">
      <c r="A40" s="48">
        <v>999990054</v>
      </c>
      <c r="B40" s="49" t="s">
        <v>165</v>
      </c>
      <c r="C40" s="50"/>
      <c r="D40" s="51" t="s">
        <v>94</v>
      </c>
    </row>
    <row r="41" spans="1:4" ht="25.5">
      <c r="A41" s="48"/>
      <c r="B41" s="49"/>
      <c r="C41" s="56" t="s">
        <v>166</v>
      </c>
      <c r="D41" s="51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1"/>
  <sheetViews>
    <sheetView zoomScaleNormal="100" workbookViewId="0"/>
  </sheetViews>
  <sheetFormatPr defaultRowHeight="15" outlineLevelRow="1"/>
  <cols>
    <col min="1" max="1" width="6.140625" style="109" customWidth="1"/>
    <col min="2" max="2" width="33.7109375" style="109" customWidth="1"/>
    <col min="3" max="3" width="9.140625" style="109"/>
    <col min="4" max="4" width="9.5703125" style="109" bestFit="1" customWidth="1"/>
    <col min="5" max="5" width="18.140625" style="109" customWidth="1"/>
    <col min="6" max="6" width="1.42578125" style="110" customWidth="1"/>
    <col min="7" max="7" width="11.7109375" style="111" customWidth="1"/>
    <col min="8" max="8" width="1.42578125" style="110" customWidth="1"/>
    <col min="9" max="9" width="14.42578125" style="110" customWidth="1"/>
    <col min="10" max="12" width="9.140625" style="110"/>
    <col min="13" max="13" width="47.42578125" style="110" customWidth="1"/>
    <col min="14" max="16384" width="9.140625" style="110"/>
  </cols>
  <sheetData>
    <row r="1" spans="1:9" s="67" customFormat="1" ht="37.5" customHeight="1">
      <c r="A1" s="66" t="s">
        <v>58</v>
      </c>
      <c r="D1" s="68"/>
      <c r="E1" s="69"/>
      <c r="G1" s="70"/>
      <c r="H1" s="71"/>
      <c r="I1" s="72"/>
    </row>
    <row r="2" spans="1:9" s="81" customFormat="1" ht="12.75">
      <c r="A2" s="73" t="s">
        <v>101</v>
      </c>
      <c r="B2" s="74"/>
      <c r="C2" s="74"/>
      <c r="D2" s="75"/>
      <c r="E2" s="76" t="s">
        <v>102</v>
      </c>
      <c r="F2" s="77"/>
      <c r="G2" s="78" t="s">
        <v>103</v>
      </c>
      <c r="H2" s="79"/>
      <c r="I2" s="80" t="s">
        <v>104</v>
      </c>
    </row>
    <row r="3" spans="1:9" s="90" customFormat="1" ht="12.75">
      <c r="A3" s="82" t="s">
        <v>105</v>
      </c>
      <c r="B3" s="83" t="s">
        <v>106</v>
      </c>
      <c r="C3" s="84" t="s">
        <v>1</v>
      </c>
      <c r="D3" s="85" t="s">
        <v>107</v>
      </c>
      <c r="E3" s="86"/>
      <c r="F3" s="83"/>
      <c r="G3" s="87"/>
      <c r="H3" s="88"/>
      <c r="I3" s="89"/>
    </row>
    <row r="4" spans="1:9" s="81" customFormat="1" ht="3.95" customHeight="1">
      <c r="A4" s="91"/>
      <c r="B4" s="91"/>
      <c r="C4" s="91"/>
      <c r="D4" s="92"/>
      <c r="E4" s="93"/>
      <c r="F4" s="91"/>
      <c r="G4" s="94"/>
      <c r="H4" s="95"/>
      <c r="I4" s="96"/>
    </row>
    <row r="5" spans="1:9" s="98" customFormat="1" ht="33" customHeight="1">
      <c r="A5" s="163" t="s">
        <v>108</v>
      </c>
      <c r="B5" s="164"/>
      <c r="C5" s="164"/>
      <c r="D5" s="165"/>
      <c r="E5" s="97">
        <f>SUM(E6:E17)</f>
        <v>1171521.2</v>
      </c>
      <c r="G5" s="99"/>
      <c r="I5" s="100">
        <f>ROUND(E5*G5,2)</f>
        <v>0</v>
      </c>
    </row>
    <row r="6" spans="1:9" s="101" customFormat="1" ht="11.25" outlineLevel="1">
      <c r="B6" s="102" t="s">
        <v>8</v>
      </c>
      <c r="C6" s="102">
        <v>949</v>
      </c>
      <c r="D6" s="171">
        <v>24</v>
      </c>
      <c r="E6" s="104">
        <f>C6*D6</f>
        <v>22776</v>
      </c>
      <c r="G6" s="105"/>
      <c r="H6" s="106"/>
      <c r="I6" s="107"/>
    </row>
    <row r="7" spans="1:9" s="101" customFormat="1" ht="11.25" outlineLevel="1">
      <c r="B7" s="102" t="s">
        <v>8</v>
      </c>
      <c r="C7" s="102">
        <v>71</v>
      </c>
      <c r="D7" s="171">
        <v>59</v>
      </c>
      <c r="E7" s="104">
        <f t="shared" ref="E7:E15" si="0">C7*D7</f>
        <v>4189</v>
      </c>
      <c r="G7" s="105"/>
      <c r="H7" s="106"/>
      <c r="I7" s="107"/>
    </row>
    <row r="8" spans="1:9" s="101" customFormat="1" ht="11.25" outlineLevel="1">
      <c r="B8" s="102" t="s">
        <v>8</v>
      </c>
      <c r="C8" s="102">
        <v>200</v>
      </c>
      <c r="D8" s="171">
        <v>1.2</v>
      </c>
      <c r="E8" s="104">
        <f t="shared" si="0"/>
        <v>240</v>
      </c>
      <c r="G8" s="105"/>
      <c r="H8" s="106"/>
      <c r="I8" s="107"/>
    </row>
    <row r="9" spans="1:9" s="101" customFormat="1" ht="11.25" outlineLevel="1">
      <c r="B9" s="102" t="s">
        <v>190</v>
      </c>
      <c r="C9" s="102">
        <v>8</v>
      </c>
      <c r="D9" s="171">
        <v>59</v>
      </c>
      <c r="E9" s="104">
        <f t="shared" si="0"/>
        <v>472</v>
      </c>
      <c r="G9" s="105"/>
      <c r="H9" s="106"/>
      <c r="I9" s="107"/>
    </row>
    <row r="10" spans="1:9" s="101" customFormat="1" ht="11.25" outlineLevel="1">
      <c r="B10" s="102" t="s">
        <v>19</v>
      </c>
      <c r="C10" s="102">
        <v>2424</v>
      </c>
      <c r="D10" s="171">
        <v>24</v>
      </c>
      <c r="E10" s="104">
        <f t="shared" si="0"/>
        <v>58176</v>
      </c>
      <c r="G10" s="105"/>
      <c r="H10" s="106"/>
      <c r="I10" s="107"/>
    </row>
    <row r="11" spans="1:9" s="101" customFormat="1" ht="11.25" outlineLevel="1">
      <c r="B11" s="102" t="s">
        <v>10</v>
      </c>
      <c r="C11" s="102">
        <v>41</v>
      </c>
      <c r="D11" s="171">
        <v>24</v>
      </c>
      <c r="E11" s="104">
        <f t="shared" si="0"/>
        <v>984</v>
      </c>
      <c r="G11" s="105"/>
      <c r="H11" s="106"/>
      <c r="I11" s="107"/>
    </row>
    <row r="12" spans="1:9" s="101" customFormat="1" ht="11.25" outlineLevel="1">
      <c r="B12" s="102" t="s">
        <v>13</v>
      </c>
      <c r="C12" s="102">
        <v>33556</v>
      </c>
      <c r="D12" s="171">
        <v>24</v>
      </c>
      <c r="E12" s="104">
        <f t="shared" si="0"/>
        <v>805344</v>
      </c>
      <c r="G12" s="105"/>
      <c r="H12" s="106"/>
      <c r="I12" s="107"/>
    </row>
    <row r="13" spans="1:9" s="101" customFormat="1" ht="11.25" outlineLevel="1">
      <c r="B13" s="102" t="s">
        <v>13</v>
      </c>
      <c r="C13" s="102">
        <v>415</v>
      </c>
      <c r="D13" s="171">
        <v>59</v>
      </c>
      <c r="E13" s="104">
        <f t="shared" si="0"/>
        <v>24485</v>
      </c>
      <c r="G13" s="105"/>
      <c r="H13" s="106"/>
      <c r="I13" s="107"/>
    </row>
    <row r="14" spans="1:9" s="101" customFormat="1" ht="11.25" outlineLevel="1">
      <c r="B14" s="102" t="s">
        <v>13</v>
      </c>
      <c r="C14" s="102">
        <v>6901</v>
      </c>
      <c r="D14" s="171">
        <v>1.2</v>
      </c>
      <c r="E14" s="104">
        <f t="shared" si="0"/>
        <v>8281.1999999999989</v>
      </c>
      <c r="G14" s="105"/>
      <c r="H14" s="106"/>
      <c r="I14" s="107"/>
    </row>
    <row r="15" spans="1:9" s="101" customFormat="1" ht="11.25" outlineLevel="1">
      <c r="B15" s="102" t="s">
        <v>210</v>
      </c>
      <c r="C15" s="102">
        <v>851</v>
      </c>
      <c r="D15" s="171">
        <v>24</v>
      </c>
      <c r="E15" s="104">
        <f t="shared" si="0"/>
        <v>20424</v>
      </c>
      <c r="G15" s="105"/>
      <c r="H15" s="106"/>
      <c r="I15" s="107"/>
    </row>
    <row r="16" spans="1:9" s="101" customFormat="1" ht="11.25" outlineLevel="1">
      <c r="B16" s="102" t="s">
        <v>17</v>
      </c>
      <c r="C16" s="102">
        <v>3164</v>
      </c>
      <c r="D16" s="171">
        <v>24</v>
      </c>
      <c r="E16" s="104">
        <f>C16*D16</f>
        <v>75936</v>
      </c>
      <c r="G16" s="105"/>
      <c r="H16" s="106"/>
      <c r="I16" s="107"/>
    </row>
    <row r="17" spans="1:9" s="101" customFormat="1" ht="11.25" outlineLevel="1">
      <c r="B17" s="102" t="s">
        <v>17</v>
      </c>
      <c r="C17" s="102">
        <v>2546</v>
      </c>
      <c r="D17" s="171">
        <v>59</v>
      </c>
      <c r="E17" s="104">
        <f>C17*D17</f>
        <v>150214</v>
      </c>
      <c r="G17" s="105"/>
      <c r="H17" s="106"/>
      <c r="I17" s="107"/>
    </row>
    <row r="18" spans="1:9" s="98" customFormat="1" ht="33" customHeight="1">
      <c r="A18" s="163" t="s">
        <v>109</v>
      </c>
      <c r="B18" s="164"/>
      <c r="C18" s="164"/>
      <c r="D18" s="165"/>
      <c r="E18" s="97">
        <f>SUM(E19:E25)</f>
        <v>135739.19999999998</v>
      </c>
      <c r="G18" s="99"/>
      <c r="I18" s="100">
        <f>ROUND(E18*G18,2)</f>
        <v>0</v>
      </c>
    </row>
    <row r="19" spans="1:9" s="101" customFormat="1" ht="11.25" outlineLevel="1">
      <c r="B19" s="102" t="s">
        <v>8</v>
      </c>
      <c r="C19" s="102">
        <v>105</v>
      </c>
      <c r="D19" s="171">
        <v>24</v>
      </c>
      <c r="E19" s="104">
        <f>C19*D19</f>
        <v>2520</v>
      </c>
      <c r="G19" s="105"/>
      <c r="H19" s="106"/>
      <c r="I19" s="107"/>
    </row>
    <row r="20" spans="1:9" s="101" customFormat="1" ht="11.25" outlineLevel="1">
      <c r="B20" s="102" t="s">
        <v>8</v>
      </c>
      <c r="C20" s="102">
        <v>9</v>
      </c>
      <c r="D20" s="171">
        <v>1.2</v>
      </c>
      <c r="E20" s="104">
        <f t="shared" ref="E20:E23" si="1">C20*D20</f>
        <v>10.799999999999999</v>
      </c>
      <c r="G20" s="105"/>
      <c r="H20" s="106"/>
      <c r="I20" s="107"/>
    </row>
    <row r="21" spans="1:9" s="101" customFormat="1" ht="11.25" outlineLevel="1">
      <c r="B21" s="102" t="s">
        <v>190</v>
      </c>
      <c r="C21" s="102">
        <v>57</v>
      </c>
      <c r="D21" s="171">
        <v>24</v>
      </c>
      <c r="E21" s="104">
        <f t="shared" si="1"/>
        <v>1368</v>
      </c>
      <c r="G21" s="105"/>
      <c r="H21" s="106"/>
      <c r="I21" s="107"/>
    </row>
    <row r="22" spans="1:9" s="101" customFormat="1" ht="11.25" outlineLevel="1">
      <c r="B22" s="102" t="s">
        <v>19</v>
      </c>
      <c r="C22" s="102">
        <v>1308</v>
      </c>
      <c r="D22" s="171">
        <v>24</v>
      </c>
      <c r="E22" s="104">
        <f t="shared" si="1"/>
        <v>31392</v>
      </c>
      <c r="G22" s="105"/>
      <c r="H22" s="106"/>
      <c r="I22" s="107"/>
    </row>
    <row r="23" spans="1:9" s="101" customFormat="1" ht="11.25" outlineLevel="1">
      <c r="B23" s="102" t="s">
        <v>10</v>
      </c>
      <c r="C23" s="102">
        <v>16</v>
      </c>
      <c r="D23" s="171">
        <v>24</v>
      </c>
      <c r="E23" s="104">
        <f t="shared" si="1"/>
        <v>384</v>
      </c>
      <c r="G23" s="105"/>
      <c r="H23" s="106"/>
      <c r="I23" s="107"/>
    </row>
    <row r="24" spans="1:9" s="101" customFormat="1" ht="11.25" outlineLevel="1">
      <c r="B24" s="102" t="s">
        <v>13</v>
      </c>
      <c r="C24" s="102">
        <v>4119</v>
      </c>
      <c r="D24" s="171">
        <v>24</v>
      </c>
      <c r="E24" s="104">
        <f>C24*D24</f>
        <v>98856</v>
      </c>
      <c r="G24" s="105"/>
      <c r="H24" s="106"/>
      <c r="I24" s="107"/>
    </row>
    <row r="25" spans="1:9" s="101" customFormat="1" ht="11.25" outlineLevel="1">
      <c r="B25" s="102" t="s">
        <v>13</v>
      </c>
      <c r="C25" s="102">
        <v>1007</v>
      </c>
      <c r="D25" s="171">
        <v>1.2</v>
      </c>
      <c r="E25" s="104">
        <f>C25*D25</f>
        <v>1208.3999999999999</v>
      </c>
      <c r="G25" s="105"/>
      <c r="H25" s="106"/>
      <c r="I25" s="107"/>
    </row>
    <row r="26" spans="1:9" s="98" customFormat="1" ht="33" customHeight="1">
      <c r="A26" s="163" t="s">
        <v>110</v>
      </c>
      <c r="B26" s="164"/>
      <c r="C26" s="164"/>
      <c r="D26" s="165"/>
      <c r="E26" s="97">
        <f>SUM(E27:E29)</f>
        <v>40702.800000000003</v>
      </c>
      <c r="G26" s="99"/>
      <c r="I26" s="100">
        <f>ROUND(E26*G26,2)</f>
        <v>0</v>
      </c>
    </row>
    <row r="27" spans="1:9" s="101" customFormat="1" ht="11.25" outlineLevel="1">
      <c r="B27" s="102" t="s">
        <v>19</v>
      </c>
      <c r="C27" s="102">
        <v>78</v>
      </c>
      <c r="D27" s="171">
        <v>24</v>
      </c>
      <c r="E27" s="104">
        <f>C27*D27</f>
        <v>1872</v>
      </c>
      <c r="G27" s="105"/>
      <c r="H27" s="106"/>
      <c r="I27" s="107"/>
    </row>
    <row r="28" spans="1:9" s="101" customFormat="1" ht="11.25" outlineLevel="1">
      <c r="B28" s="102" t="s">
        <v>13</v>
      </c>
      <c r="C28" s="102">
        <v>1611</v>
      </c>
      <c r="D28" s="171">
        <v>24</v>
      </c>
      <c r="E28" s="104">
        <f t="shared" ref="E28" si="2">C28*D28</f>
        <v>38664</v>
      </c>
      <c r="G28" s="105"/>
      <c r="H28" s="106"/>
      <c r="I28" s="107"/>
    </row>
    <row r="29" spans="1:9" s="101" customFormat="1" ht="11.25" outlineLevel="1">
      <c r="B29" s="102" t="s">
        <v>13</v>
      </c>
      <c r="C29" s="102">
        <v>139</v>
      </c>
      <c r="D29" s="171">
        <v>1.2</v>
      </c>
      <c r="E29" s="104">
        <f>C29*D29</f>
        <v>166.79999999999998</v>
      </c>
      <c r="G29" s="105"/>
      <c r="H29" s="106"/>
      <c r="I29" s="107"/>
    </row>
    <row r="30" spans="1:9" s="98" customFormat="1" ht="33" customHeight="1">
      <c r="A30" s="163" t="s">
        <v>111</v>
      </c>
      <c r="B30" s="164"/>
      <c r="C30" s="164"/>
      <c r="D30" s="165"/>
      <c r="E30" s="97">
        <f>SUM(E31:E33)</f>
        <v>137779.5</v>
      </c>
      <c r="G30" s="99"/>
      <c r="I30" s="100">
        <f>ROUND(E30*G30,2)</f>
        <v>0</v>
      </c>
    </row>
    <row r="31" spans="1:9" s="101" customFormat="1" ht="11.25" outlineLevel="1">
      <c r="B31" s="102" t="s">
        <v>8</v>
      </c>
      <c r="C31" s="102">
        <v>200</v>
      </c>
      <c r="D31" s="171">
        <v>9.5</v>
      </c>
      <c r="E31" s="104">
        <f>C31*D31</f>
        <v>1900</v>
      </c>
      <c r="G31" s="105"/>
      <c r="H31" s="106"/>
      <c r="I31" s="107"/>
    </row>
    <row r="32" spans="1:9" s="101" customFormat="1" ht="11.25" outlineLevel="1">
      <c r="B32" s="102" t="s">
        <v>13</v>
      </c>
      <c r="C32" s="102">
        <v>7032</v>
      </c>
      <c r="D32" s="171">
        <v>10</v>
      </c>
      <c r="E32" s="104">
        <f t="shared" ref="E32" si="3">C32*D32</f>
        <v>70320</v>
      </c>
      <c r="G32" s="105"/>
      <c r="H32" s="106"/>
      <c r="I32" s="107"/>
    </row>
    <row r="33" spans="1:9" s="101" customFormat="1" ht="11.25" outlineLevel="1">
      <c r="B33" s="102" t="s">
        <v>13</v>
      </c>
      <c r="C33" s="102">
        <v>6901</v>
      </c>
      <c r="D33" s="171">
        <v>9.5</v>
      </c>
      <c r="E33" s="104">
        <f>C33*D33</f>
        <v>65559.5</v>
      </c>
      <c r="G33" s="105"/>
      <c r="H33" s="106"/>
      <c r="I33" s="107"/>
    </row>
    <row r="34" spans="1:9" s="98" customFormat="1" ht="33" customHeight="1">
      <c r="A34" s="163" t="s">
        <v>112</v>
      </c>
      <c r="B34" s="164"/>
      <c r="C34" s="164"/>
      <c r="D34" s="165"/>
      <c r="E34" s="97">
        <f>SUM(E35:E36)</f>
        <v>9652</v>
      </c>
      <c r="G34" s="99"/>
      <c r="I34" s="100">
        <f>ROUND(E34*G34,2)</f>
        <v>0</v>
      </c>
    </row>
    <row r="35" spans="1:9" s="101" customFormat="1" ht="11.25" outlineLevel="1">
      <c r="B35" s="102" t="s">
        <v>8</v>
      </c>
      <c r="C35" s="102">
        <v>9</v>
      </c>
      <c r="D35" s="171">
        <v>9.5</v>
      </c>
      <c r="E35" s="104">
        <f>C35*D35</f>
        <v>85.5</v>
      </c>
      <c r="G35" s="105"/>
      <c r="H35" s="106"/>
      <c r="I35" s="107"/>
    </row>
    <row r="36" spans="1:9" s="101" customFormat="1" ht="11.25" outlineLevel="1">
      <c r="B36" s="102" t="s">
        <v>13</v>
      </c>
      <c r="C36" s="102">
        <v>1007</v>
      </c>
      <c r="D36" s="171">
        <v>9.5</v>
      </c>
      <c r="E36" s="104">
        <f>C36*D36</f>
        <v>9566.5</v>
      </c>
      <c r="G36" s="105"/>
      <c r="H36" s="106"/>
      <c r="I36" s="107"/>
    </row>
    <row r="37" spans="1:9" s="98" customFormat="1" ht="33" customHeight="1">
      <c r="A37" s="163" t="s">
        <v>113</v>
      </c>
      <c r="B37" s="164"/>
      <c r="C37" s="164"/>
      <c r="D37" s="165"/>
      <c r="E37" s="97">
        <f>SUM(E38)</f>
        <v>1320.5</v>
      </c>
      <c r="G37" s="99"/>
      <c r="I37" s="100">
        <f>ROUND(E37*G37,2)</f>
        <v>0</v>
      </c>
    </row>
    <row r="38" spans="1:9" s="101" customFormat="1" ht="11.25" outlineLevel="1">
      <c r="B38" s="102" t="s">
        <v>13</v>
      </c>
      <c r="C38" s="102">
        <v>139</v>
      </c>
      <c r="D38" s="171">
        <v>9.5</v>
      </c>
      <c r="E38" s="104">
        <f>C38*D38</f>
        <v>1320.5</v>
      </c>
      <c r="G38" s="105"/>
      <c r="H38" s="106"/>
      <c r="I38" s="107"/>
    </row>
    <row r="39" spans="1:9" s="98" customFormat="1" ht="33" customHeight="1">
      <c r="A39" s="163" t="s">
        <v>114</v>
      </c>
      <c r="B39" s="164"/>
      <c r="C39" s="164"/>
      <c r="D39" s="165"/>
      <c r="E39" s="97">
        <f>SUM(E40:E42)</f>
        <v>1524.0000000000002</v>
      </c>
      <c r="G39" s="99"/>
      <c r="I39" s="100">
        <f>ROUND(E39*G39,2)</f>
        <v>0</v>
      </c>
    </row>
    <row r="40" spans="1:9" s="101" customFormat="1" ht="11.25" outlineLevel="1">
      <c r="B40" s="102" t="s">
        <v>19</v>
      </c>
      <c r="C40" s="102">
        <v>2424</v>
      </c>
      <c r="D40" s="171">
        <v>0.4</v>
      </c>
      <c r="E40" s="104">
        <f>C40*D40</f>
        <v>969.6</v>
      </c>
      <c r="G40" s="105"/>
      <c r="H40" s="106"/>
      <c r="I40" s="107"/>
    </row>
    <row r="41" spans="1:9" s="101" customFormat="1" ht="11.25" outlineLevel="1">
      <c r="B41" s="102" t="s">
        <v>19</v>
      </c>
      <c r="C41" s="102">
        <v>1308</v>
      </c>
      <c r="D41" s="171">
        <v>0.4</v>
      </c>
      <c r="E41" s="104">
        <f t="shared" ref="E41" si="4">C41*D41</f>
        <v>523.20000000000005</v>
      </c>
      <c r="G41" s="105"/>
      <c r="H41" s="106"/>
      <c r="I41" s="107"/>
    </row>
    <row r="42" spans="1:9" s="101" customFormat="1" ht="11.25" outlineLevel="1">
      <c r="B42" s="102" t="s">
        <v>19</v>
      </c>
      <c r="C42" s="102">
        <v>78</v>
      </c>
      <c r="D42" s="171">
        <v>0.4</v>
      </c>
      <c r="E42" s="104">
        <f>C42*D42</f>
        <v>31.200000000000003</v>
      </c>
      <c r="G42" s="105"/>
      <c r="H42" s="106"/>
      <c r="I42" s="107"/>
    </row>
    <row r="43" spans="1:9" s="98" customFormat="1" ht="33" customHeight="1">
      <c r="A43" s="163" t="s">
        <v>115</v>
      </c>
      <c r="B43" s="164"/>
      <c r="C43" s="164"/>
      <c r="D43" s="165"/>
      <c r="E43" s="97">
        <f>SUM(E44:E50)</f>
        <v>5840.8</v>
      </c>
      <c r="G43" s="99"/>
      <c r="I43" s="100">
        <f>ROUND(E43*G43,2)</f>
        <v>0</v>
      </c>
    </row>
    <row r="44" spans="1:9" s="101" customFormat="1" ht="11.25" outlineLevel="1">
      <c r="B44" s="102" t="s">
        <v>19</v>
      </c>
      <c r="C44" s="102">
        <v>2424</v>
      </c>
      <c r="D44" s="171">
        <v>0.4</v>
      </c>
      <c r="E44" s="104">
        <f>C44*D44</f>
        <v>969.6</v>
      </c>
      <c r="G44" s="105"/>
      <c r="H44" s="106"/>
      <c r="I44" s="107"/>
    </row>
    <row r="45" spans="1:9" s="101" customFormat="1" ht="11.25" outlineLevel="1">
      <c r="B45" s="102" t="s">
        <v>19</v>
      </c>
      <c r="C45" s="102">
        <v>1308</v>
      </c>
      <c r="D45" s="171">
        <v>0.4</v>
      </c>
      <c r="E45" s="104">
        <f t="shared" ref="E45:E49" si="5">C45*D45</f>
        <v>523.20000000000005</v>
      </c>
      <c r="G45" s="105"/>
      <c r="H45" s="106"/>
      <c r="I45" s="107"/>
    </row>
    <row r="46" spans="1:9" s="101" customFormat="1" ht="11.25" outlineLevel="1">
      <c r="B46" s="102" t="s">
        <v>19</v>
      </c>
      <c r="C46" s="102">
        <v>78</v>
      </c>
      <c r="D46" s="171">
        <v>0.4</v>
      </c>
      <c r="E46" s="104">
        <f t="shared" si="5"/>
        <v>31.200000000000003</v>
      </c>
      <c r="G46" s="105"/>
      <c r="H46" s="106"/>
      <c r="I46" s="107"/>
    </row>
    <row r="47" spans="1:9" s="101" customFormat="1" ht="11.25" outlineLevel="1">
      <c r="B47" s="102" t="s">
        <v>15</v>
      </c>
      <c r="C47" s="102">
        <v>2633</v>
      </c>
      <c r="D47" s="171">
        <v>0.4</v>
      </c>
      <c r="E47" s="104">
        <f t="shared" si="5"/>
        <v>1053.2</v>
      </c>
      <c r="G47" s="105"/>
      <c r="H47" s="106"/>
      <c r="I47" s="107"/>
    </row>
    <row r="48" spans="1:9" s="101" customFormat="1" ht="11.25" outlineLevel="1">
      <c r="B48" s="102" t="s">
        <v>15</v>
      </c>
      <c r="C48" s="102">
        <v>615</v>
      </c>
      <c r="D48" s="171">
        <v>0.4</v>
      </c>
      <c r="E48" s="104">
        <f t="shared" si="5"/>
        <v>246</v>
      </c>
      <c r="G48" s="105"/>
      <c r="H48" s="106"/>
      <c r="I48" s="107"/>
    </row>
    <row r="49" spans="1:9" s="101" customFormat="1" ht="11.25" outlineLevel="1">
      <c r="B49" s="102" t="s">
        <v>16</v>
      </c>
      <c r="C49" s="102">
        <v>5572</v>
      </c>
      <c r="D49" s="171">
        <v>0.4</v>
      </c>
      <c r="E49" s="104">
        <f t="shared" si="5"/>
        <v>2228.8000000000002</v>
      </c>
      <c r="G49" s="105"/>
      <c r="H49" s="106"/>
      <c r="I49" s="107"/>
    </row>
    <row r="50" spans="1:9" s="101" customFormat="1" ht="11.25" outlineLevel="1">
      <c r="B50" s="102" t="s">
        <v>16</v>
      </c>
      <c r="C50" s="102">
        <v>1972</v>
      </c>
      <c r="D50" s="171">
        <v>0.4</v>
      </c>
      <c r="E50" s="104">
        <f>C50*D50</f>
        <v>788.80000000000007</v>
      </c>
      <c r="G50" s="105"/>
      <c r="H50" s="106"/>
      <c r="I50" s="107"/>
    </row>
    <row r="51" spans="1:9" s="98" customFormat="1" ht="33" customHeight="1">
      <c r="A51" s="163" t="s">
        <v>116</v>
      </c>
      <c r="B51" s="164"/>
      <c r="C51" s="164"/>
      <c r="D51" s="165"/>
      <c r="E51" s="97">
        <f>SUM(E52:E52)</f>
        <v>31</v>
      </c>
      <c r="G51" s="99"/>
      <c r="I51" s="100">
        <f>ROUND(E51*G51,2)</f>
        <v>0</v>
      </c>
    </row>
    <row r="52" spans="1:9" s="101" customFormat="1" ht="11.25" outlineLevel="1">
      <c r="B52" s="101" t="s">
        <v>117</v>
      </c>
      <c r="C52" s="101">
        <v>31</v>
      </c>
      <c r="D52" s="108">
        <v>1</v>
      </c>
      <c r="E52" s="104">
        <f>C52*D52</f>
        <v>31</v>
      </c>
      <c r="G52" s="105"/>
      <c r="H52" s="106"/>
      <c r="I52" s="107"/>
    </row>
    <row r="53" spans="1:9" s="98" customFormat="1" ht="33" customHeight="1">
      <c r="A53" s="163" t="s">
        <v>118</v>
      </c>
      <c r="B53" s="164"/>
      <c r="C53" s="164"/>
      <c r="D53" s="165"/>
      <c r="E53" s="97">
        <f>SUM(E54:E65)</f>
        <v>293870</v>
      </c>
      <c r="G53" s="99"/>
      <c r="I53" s="100">
        <f>ROUND(E53*G53,2)</f>
        <v>0</v>
      </c>
    </row>
    <row r="54" spans="1:9" s="101" customFormat="1" ht="11.25" outlineLevel="1">
      <c r="B54" s="102" t="s">
        <v>8</v>
      </c>
      <c r="C54" s="102">
        <v>949</v>
      </c>
      <c r="D54" s="171">
        <v>5</v>
      </c>
      <c r="E54" s="104">
        <f t="shared" ref="E54:E63" si="6">C54*D54</f>
        <v>4745</v>
      </c>
      <c r="G54" s="105"/>
      <c r="H54" s="106"/>
      <c r="I54" s="107"/>
    </row>
    <row r="55" spans="1:9" s="101" customFormat="1" ht="11.25" outlineLevel="1">
      <c r="B55" s="102" t="s">
        <v>8</v>
      </c>
      <c r="C55" s="102">
        <v>71</v>
      </c>
      <c r="D55" s="171">
        <v>10</v>
      </c>
      <c r="E55" s="104">
        <f t="shared" si="6"/>
        <v>710</v>
      </c>
      <c r="G55" s="105"/>
      <c r="H55" s="106"/>
      <c r="I55" s="107"/>
    </row>
    <row r="56" spans="1:9" s="101" customFormat="1" ht="11.25" outlineLevel="1">
      <c r="B56" s="102" t="s">
        <v>8</v>
      </c>
      <c r="C56" s="102">
        <v>200</v>
      </c>
      <c r="D56" s="171">
        <v>5</v>
      </c>
      <c r="E56" s="104">
        <f t="shared" si="6"/>
        <v>1000</v>
      </c>
      <c r="G56" s="105"/>
      <c r="H56" s="106"/>
      <c r="I56" s="107"/>
    </row>
    <row r="57" spans="1:9" s="101" customFormat="1" ht="11.25" outlineLevel="1">
      <c r="B57" s="102" t="s">
        <v>190</v>
      </c>
      <c r="C57" s="102">
        <v>8</v>
      </c>
      <c r="D57" s="171">
        <v>10</v>
      </c>
      <c r="E57" s="104">
        <f t="shared" si="6"/>
        <v>80</v>
      </c>
      <c r="G57" s="105"/>
      <c r="H57" s="106"/>
      <c r="I57" s="107"/>
    </row>
    <row r="58" spans="1:9" s="101" customFormat="1" ht="11.25" outlineLevel="1">
      <c r="B58" s="102" t="s">
        <v>10</v>
      </c>
      <c r="C58" s="102">
        <v>41</v>
      </c>
      <c r="D58" s="171">
        <v>5</v>
      </c>
      <c r="E58" s="104">
        <f t="shared" si="6"/>
        <v>205</v>
      </c>
      <c r="G58" s="105"/>
      <c r="H58" s="106"/>
      <c r="I58" s="107"/>
    </row>
    <row r="59" spans="1:9" s="101" customFormat="1" ht="11.25" outlineLevel="1">
      <c r="B59" s="102" t="s">
        <v>13</v>
      </c>
      <c r="C59" s="102">
        <v>33556</v>
      </c>
      <c r="D59" s="171">
        <v>5</v>
      </c>
      <c r="E59" s="104">
        <f t="shared" si="6"/>
        <v>167780</v>
      </c>
      <c r="G59" s="105"/>
      <c r="H59" s="106"/>
      <c r="I59" s="107"/>
    </row>
    <row r="60" spans="1:9" s="101" customFormat="1" ht="11.25" outlineLevel="1">
      <c r="B60" s="102" t="s">
        <v>13</v>
      </c>
      <c r="C60" s="102">
        <v>7032</v>
      </c>
      <c r="D60" s="171">
        <v>5</v>
      </c>
      <c r="E60" s="104">
        <f t="shared" si="6"/>
        <v>35160</v>
      </c>
      <c r="G60" s="105"/>
      <c r="H60" s="106"/>
      <c r="I60" s="107"/>
    </row>
    <row r="61" spans="1:9" s="101" customFormat="1" ht="11.25" outlineLevel="1">
      <c r="B61" s="102" t="s">
        <v>13</v>
      </c>
      <c r="C61" s="102">
        <v>415</v>
      </c>
      <c r="D61" s="171">
        <v>10</v>
      </c>
      <c r="E61" s="104">
        <f t="shared" si="6"/>
        <v>4150</v>
      </c>
      <c r="G61" s="105"/>
      <c r="H61" s="106"/>
      <c r="I61" s="107"/>
    </row>
    <row r="62" spans="1:9" s="101" customFormat="1" ht="11.25" outlineLevel="1">
      <c r="B62" s="102" t="s">
        <v>13</v>
      </c>
      <c r="C62" s="102">
        <v>6901</v>
      </c>
      <c r="D62" s="171">
        <v>5</v>
      </c>
      <c r="E62" s="104">
        <f t="shared" si="6"/>
        <v>34505</v>
      </c>
      <c r="G62" s="105"/>
      <c r="H62" s="106"/>
      <c r="I62" s="107"/>
    </row>
    <row r="63" spans="1:9" s="101" customFormat="1" ht="11.25" outlineLevel="1">
      <c r="B63" s="102" t="s">
        <v>210</v>
      </c>
      <c r="C63" s="102">
        <v>851</v>
      </c>
      <c r="D63" s="171">
        <v>5</v>
      </c>
      <c r="E63" s="104">
        <f t="shared" si="6"/>
        <v>4255</v>
      </c>
      <c r="G63" s="105"/>
      <c r="H63" s="106"/>
      <c r="I63" s="107"/>
    </row>
    <row r="64" spans="1:9" s="101" customFormat="1" ht="11.25" outlineLevel="1">
      <c r="B64" s="102" t="s">
        <v>17</v>
      </c>
      <c r="C64" s="102">
        <v>3164</v>
      </c>
      <c r="D64" s="171">
        <v>5</v>
      </c>
      <c r="E64" s="104">
        <f>C64*D64</f>
        <v>15820</v>
      </c>
      <c r="G64" s="105"/>
      <c r="H64" s="106"/>
      <c r="I64" s="107"/>
    </row>
    <row r="65" spans="1:9" s="101" customFormat="1" ht="11.25" outlineLevel="1">
      <c r="B65" s="102" t="s">
        <v>17</v>
      </c>
      <c r="C65" s="102">
        <v>2546</v>
      </c>
      <c r="D65" s="171">
        <v>10</v>
      </c>
      <c r="E65" s="104">
        <f>C65*D65</f>
        <v>25460</v>
      </c>
      <c r="G65" s="105"/>
      <c r="H65" s="106"/>
      <c r="I65" s="107"/>
    </row>
    <row r="66" spans="1:9" s="98" customFormat="1" ht="33" customHeight="1">
      <c r="A66" s="163" t="s">
        <v>119</v>
      </c>
      <c r="B66" s="164"/>
      <c r="C66" s="164"/>
      <c r="D66" s="165"/>
      <c r="E66" s="97">
        <f>SUM(E67:E72)</f>
        <v>26565</v>
      </c>
      <c r="G66" s="99"/>
      <c r="I66" s="100">
        <f>ROUND(E66*G66,2)</f>
        <v>0</v>
      </c>
    </row>
    <row r="67" spans="1:9" s="101" customFormat="1" ht="11.25" outlineLevel="1">
      <c r="B67" s="102" t="s">
        <v>8</v>
      </c>
      <c r="C67" s="102">
        <v>105</v>
      </c>
      <c r="D67" s="171">
        <v>5</v>
      </c>
      <c r="E67" s="104">
        <f t="shared" ref="E67:E72" si="7">C67*D67</f>
        <v>525</v>
      </c>
      <c r="G67" s="105"/>
      <c r="H67" s="106"/>
      <c r="I67" s="107"/>
    </row>
    <row r="68" spans="1:9" s="101" customFormat="1" ht="11.25" outlineLevel="1">
      <c r="B68" s="102" t="s">
        <v>8</v>
      </c>
      <c r="C68" s="102">
        <v>9</v>
      </c>
      <c r="D68" s="171">
        <v>5</v>
      </c>
      <c r="E68" s="104">
        <f t="shared" si="7"/>
        <v>45</v>
      </c>
      <c r="G68" s="105"/>
      <c r="H68" s="106"/>
      <c r="I68" s="107"/>
    </row>
    <row r="69" spans="1:9" s="101" customFormat="1" ht="11.25" outlineLevel="1">
      <c r="B69" s="102" t="s">
        <v>190</v>
      </c>
      <c r="C69" s="102">
        <v>57</v>
      </c>
      <c r="D69" s="171">
        <v>5</v>
      </c>
      <c r="E69" s="104">
        <f t="shared" si="7"/>
        <v>285</v>
      </c>
      <c r="G69" s="105"/>
      <c r="H69" s="106"/>
      <c r="I69" s="107"/>
    </row>
    <row r="70" spans="1:9" s="101" customFormat="1" ht="11.25" outlineLevel="1">
      <c r="B70" s="102" t="s">
        <v>10</v>
      </c>
      <c r="C70" s="102">
        <v>16</v>
      </c>
      <c r="D70" s="171">
        <v>5</v>
      </c>
      <c r="E70" s="104">
        <f t="shared" si="7"/>
        <v>80</v>
      </c>
      <c r="G70" s="105"/>
      <c r="H70" s="106"/>
      <c r="I70" s="107"/>
    </row>
    <row r="71" spans="1:9" s="101" customFormat="1" ht="11.25" outlineLevel="1">
      <c r="B71" s="102" t="s">
        <v>13</v>
      </c>
      <c r="C71" s="102">
        <v>4119</v>
      </c>
      <c r="D71" s="171">
        <v>5</v>
      </c>
      <c r="E71" s="104">
        <f t="shared" si="7"/>
        <v>20595</v>
      </c>
      <c r="G71" s="105"/>
      <c r="H71" s="106"/>
      <c r="I71" s="107"/>
    </row>
    <row r="72" spans="1:9" s="101" customFormat="1" ht="11.25" outlineLevel="1">
      <c r="B72" s="102" t="s">
        <v>13</v>
      </c>
      <c r="C72" s="102">
        <v>1007</v>
      </c>
      <c r="D72" s="171">
        <v>5</v>
      </c>
      <c r="E72" s="104">
        <f t="shared" si="7"/>
        <v>5035</v>
      </c>
      <c r="G72" s="105"/>
      <c r="H72" s="106"/>
      <c r="I72" s="107"/>
    </row>
    <row r="73" spans="1:9" s="98" customFormat="1" ht="33" customHeight="1">
      <c r="A73" s="163" t="s">
        <v>120</v>
      </c>
      <c r="B73" s="164"/>
      <c r="C73" s="164"/>
      <c r="D73" s="165"/>
      <c r="E73" s="97">
        <f>SUM(E74:E75)</f>
        <v>8750</v>
      </c>
      <c r="G73" s="99"/>
      <c r="I73" s="100">
        <f>ROUND(E73*G73,2)</f>
        <v>0</v>
      </c>
    </row>
    <row r="74" spans="1:9" s="101" customFormat="1" ht="11.25" outlineLevel="1">
      <c r="B74" s="102" t="s">
        <v>13</v>
      </c>
      <c r="C74" s="102">
        <v>1611</v>
      </c>
      <c r="D74" s="171">
        <v>5</v>
      </c>
      <c r="E74" s="104">
        <f>C74*D74</f>
        <v>8055</v>
      </c>
      <c r="G74" s="105"/>
      <c r="H74" s="106"/>
      <c r="I74" s="107"/>
    </row>
    <row r="75" spans="1:9" s="101" customFormat="1" ht="11.25" outlineLevel="1">
      <c r="B75" s="102" t="s">
        <v>13</v>
      </c>
      <c r="C75" s="102">
        <v>139</v>
      </c>
      <c r="D75" s="171">
        <v>5</v>
      </c>
      <c r="E75" s="104">
        <f>C75*D75</f>
        <v>695</v>
      </c>
      <c r="G75" s="105"/>
      <c r="H75" s="106"/>
      <c r="I75" s="107"/>
    </row>
    <row r="76" spans="1:9" s="98" customFormat="1" ht="33" customHeight="1">
      <c r="A76" s="163" t="s">
        <v>121</v>
      </c>
      <c r="B76" s="164"/>
      <c r="C76" s="164"/>
      <c r="D76" s="165"/>
      <c r="E76" s="97">
        <f>SUM(E77:E77)</f>
        <v>12120</v>
      </c>
      <c r="G76" s="99"/>
      <c r="I76" s="100">
        <f>ROUND(E76*G76,2)</f>
        <v>0</v>
      </c>
    </row>
    <row r="77" spans="1:9" s="101" customFormat="1" ht="11.25" outlineLevel="1">
      <c r="B77" s="102" t="s">
        <v>19</v>
      </c>
      <c r="C77" s="102">
        <v>2424</v>
      </c>
      <c r="D77" s="171">
        <v>5</v>
      </c>
      <c r="E77" s="104">
        <f>C77*D77</f>
        <v>12120</v>
      </c>
      <c r="G77" s="105"/>
      <c r="H77" s="106"/>
      <c r="I77" s="107"/>
    </row>
    <row r="78" spans="1:9" s="98" customFormat="1" ht="33" customHeight="1">
      <c r="A78" s="163" t="s">
        <v>122</v>
      </c>
      <c r="B78" s="164"/>
      <c r="C78" s="164"/>
      <c r="D78" s="165"/>
      <c r="E78" s="97">
        <f>SUM(E79)</f>
        <v>6540</v>
      </c>
      <c r="G78" s="99"/>
      <c r="I78" s="100">
        <f>ROUND(E78*G78,2)</f>
        <v>0</v>
      </c>
    </row>
    <row r="79" spans="1:9" s="101" customFormat="1" ht="11.25" outlineLevel="1">
      <c r="B79" s="102" t="s">
        <v>19</v>
      </c>
      <c r="C79" s="102">
        <v>1308</v>
      </c>
      <c r="D79" s="171">
        <v>5</v>
      </c>
      <c r="E79" s="104">
        <f>C79*D79</f>
        <v>6540</v>
      </c>
      <c r="G79" s="105"/>
      <c r="H79" s="106"/>
      <c r="I79" s="107"/>
    </row>
    <row r="80" spans="1:9" s="98" customFormat="1" ht="33" customHeight="1">
      <c r="A80" s="163" t="s">
        <v>254</v>
      </c>
      <c r="B80" s="164"/>
      <c r="C80" s="164"/>
      <c r="D80" s="165"/>
      <c r="E80" s="97">
        <f>SUM(E81)</f>
        <v>390</v>
      </c>
      <c r="G80" s="99"/>
      <c r="I80" s="100">
        <f>ROUND(E80*G80,2)</f>
        <v>0</v>
      </c>
    </row>
    <row r="81" spans="1:9" s="101" customFormat="1" ht="11.25" outlineLevel="1">
      <c r="B81" s="102" t="s">
        <v>19</v>
      </c>
      <c r="C81" s="102">
        <v>78</v>
      </c>
      <c r="D81" s="171">
        <v>5</v>
      </c>
      <c r="E81" s="104">
        <f>C81*D81</f>
        <v>390</v>
      </c>
      <c r="G81" s="105"/>
      <c r="H81" s="106"/>
      <c r="I81" s="107"/>
    </row>
    <row r="82" spans="1:9" s="98" customFormat="1" ht="33" customHeight="1">
      <c r="A82" s="163" t="s">
        <v>123</v>
      </c>
      <c r="B82" s="164"/>
      <c r="C82" s="164"/>
      <c r="D82" s="165"/>
      <c r="E82" s="97">
        <f>SUM(E83:E95)</f>
        <v>232632</v>
      </c>
      <c r="G82" s="99"/>
      <c r="I82" s="100">
        <f>ROUND(E82*G82,2)</f>
        <v>0</v>
      </c>
    </row>
    <row r="83" spans="1:9" s="101" customFormat="1" ht="11.25" outlineLevel="1">
      <c r="B83" s="102" t="s">
        <v>8</v>
      </c>
      <c r="C83" s="102">
        <v>949</v>
      </c>
      <c r="D83" s="171">
        <v>4</v>
      </c>
      <c r="E83" s="104">
        <f>C83*D83</f>
        <v>3796</v>
      </c>
      <c r="G83" s="105"/>
      <c r="H83" s="106"/>
      <c r="I83" s="107"/>
    </row>
    <row r="84" spans="1:9" s="101" customFormat="1" ht="11.25" outlineLevel="1">
      <c r="B84" s="102" t="s">
        <v>8</v>
      </c>
      <c r="C84" s="102">
        <v>71</v>
      </c>
      <c r="D84" s="171">
        <v>4</v>
      </c>
      <c r="E84" s="104">
        <f t="shared" ref="E84:E94" si="8">C84*D84</f>
        <v>284</v>
      </c>
      <c r="G84" s="105"/>
      <c r="H84" s="106"/>
      <c r="I84" s="107"/>
    </row>
    <row r="85" spans="1:9" s="101" customFormat="1" ht="11.25" outlineLevel="1">
      <c r="B85" s="102" t="s">
        <v>8</v>
      </c>
      <c r="C85" s="102">
        <v>200</v>
      </c>
      <c r="D85" s="171">
        <v>4</v>
      </c>
      <c r="E85" s="104">
        <f t="shared" si="8"/>
        <v>800</v>
      </c>
      <c r="G85" s="105"/>
      <c r="H85" s="106"/>
      <c r="I85" s="107"/>
    </row>
    <row r="86" spans="1:9" s="101" customFormat="1" ht="11.25" outlineLevel="1">
      <c r="B86" s="102" t="s">
        <v>190</v>
      </c>
      <c r="C86" s="102">
        <v>8</v>
      </c>
      <c r="D86" s="171">
        <v>4</v>
      </c>
      <c r="E86" s="104">
        <f t="shared" si="8"/>
        <v>32</v>
      </c>
      <c r="G86" s="105"/>
      <c r="H86" s="106"/>
      <c r="I86" s="107"/>
    </row>
    <row r="87" spans="1:9" s="101" customFormat="1" ht="11.25" outlineLevel="1">
      <c r="B87" s="102" t="s">
        <v>19</v>
      </c>
      <c r="C87" s="102">
        <v>2424</v>
      </c>
      <c r="D87" s="171">
        <v>4</v>
      </c>
      <c r="E87" s="104">
        <f t="shared" si="8"/>
        <v>9696</v>
      </c>
      <c r="G87" s="105"/>
      <c r="H87" s="106"/>
      <c r="I87" s="107"/>
    </row>
    <row r="88" spans="1:9" s="101" customFormat="1" ht="11.25" outlineLevel="1">
      <c r="B88" s="102" t="s">
        <v>10</v>
      </c>
      <c r="C88" s="102">
        <v>41</v>
      </c>
      <c r="D88" s="171">
        <v>4</v>
      </c>
      <c r="E88" s="104">
        <f t="shared" si="8"/>
        <v>164</v>
      </c>
      <c r="G88" s="105"/>
      <c r="H88" s="106"/>
      <c r="I88" s="107"/>
    </row>
    <row r="89" spans="1:9" s="101" customFormat="1" ht="11.25" outlineLevel="1">
      <c r="B89" s="102" t="s">
        <v>13</v>
      </c>
      <c r="C89" s="102">
        <v>33556</v>
      </c>
      <c r="D89" s="171">
        <v>4</v>
      </c>
      <c r="E89" s="104">
        <f t="shared" si="8"/>
        <v>134224</v>
      </c>
      <c r="G89" s="105"/>
      <c r="H89" s="106"/>
      <c r="I89" s="107"/>
    </row>
    <row r="90" spans="1:9" s="101" customFormat="1" ht="11.25" outlineLevel="1">
      <c r="B90" s="102" t="s">
        <v>13</v>
      </c>
      <c r="C90" s="102">
        <v>7032</v>
      </c>
      <c r="D90" s="171">
        <v>4</v>
      </c>
      <c r="E90" s="104">
        <f t="shared" si="8"/>
        <v>28128</v>
      </c>
      <c r="G90" s="105"/>
      <c r="H90" s="106"/>
      <c r="I90" s="107"/>
    </row>
    <row r="91" spans="1:9" s="101" customFormat="1" ht="11.25" outlineLevel="1">
      <c r="B91" s="102" t="s">
        <v>13</v>
      </c>
      <c r="C91" s="102">
        <v>415</v>
      </c>
      <c r="D91" s="171">
        <v>4</v>
      </c>
      <c r="E91" s="104">
        <f t="shared" si="8"/>
        <v>1660</v>
      </c>
      <c r="G91" s="105"/>
      <c r="H91" s="106"/>
      <c r="I91" s="107"/>
    </row>
    <row r="92" spans="1:9" s="101" customFormat="1" ht="11.25" outlineLevel="1">
      <c r="B92" s="102" t="s">
        <v>13</v>
      </c>
      <c r="C92" s="102">
        <v>6901</v>
      </c>
      <c r="D92" s="171">
        <v>4</v>
      </c>
      <c r="E92" s="104">
        <f t="shared" si="8"/>
        <v>27604</v>
      </c>
      <c r="G92" s="105"/>
      <c r="H92" s="106"/>
      <c r="I92" s="107"/>
    </row>
    <row r="93" spans="1:9" s="101" customFormat="1" ht="11.25" outlineLevel="1">
      <c r="B93" s="102" t="s">
        <v>210</v>
      </c>
      <c r="C93" s="102">
        <v>851</v>
      </c>
      <c r="D93" s="171">
        <v>4</v>
      </c>
      <c r="E93" s="104">
        <f t="shared" si="8"/>
        <v>3404</v>
      </c>
      <c r="G93" s="105"/>
      <c r="H93" s="106"/>
      <c r="I93" s="107"/>
    </row>
    <row r="94" spans="1:9" s="101" customFormat="1" ht="11.25" outlineLevel="1">
      <c r="B94" s="102" t="s">
        <v>17</v>
      </c>
      <c r="C94" s="102">
        <v>3164</v>
      </c>
      <c r="D94" s="171">
        <v>4</v>
      </c>
      <c r="E94" s="104">
        <f t="shared" si="8"/>
        <v>12656</v>
      </c>
      <c r="G94" s="105"/>
      <c r="H94" s="106"/>
      <c r="I94" s="107"/>
    </row>
    <row r="95" spans="1:9" s="101" customFormat="1" ht="11.25" outlineLevel="1">
      <c r="B95" s="102" t="s">
        <v>17</v>
      </c>
      <c r="C95" s="102">
        <v>2546</v>
      </c>
      <c r="D95" s="171">
        <v>4</v>
      </c>
      <c r="E95" s="104">
        <f>C95*D95</f>
        <v>10184</v>
      </c>
      <c r="G95" s="105"/>
      <c r="H95" s="106"/>
      <c r="I95" s="107"/>
    </row>
    <row r="96" spans="1:9" s="98" customFormat="1" ht="33" customHeight="1">
      <c r="A96" s="163" t="s">
        <v>124</v>
      </c>
      <c r="B96" s="164"/>
      <c r="C96" s="164"/>
      <c r="D96" s="165"/>
      <c r="E96" s="97">
        <f>SUM(E97:E103)</f>
        <v>26484</v>
      </c>
      <c r="G96" s="99"/>
      <c r="I96" s="100">
        <f>ROUND(E96*G96,2)</f>
        <v>0</v>
      </c>
    </row>
    <row r="97" spans="1:9" s="101" customFormat="1" ht="11.25" outlineLevel="1">
      <c r="B97" s="102" t="s">
        <v>8</v>
      </c>
      <c r="C97" s="102">
        <v>105</v>
      </c>
      <c r="D97" s="171">
        <v>4</v>
      </c>
      <c r="E97" s="104">
        <f>C97*D97</f>
        <v>420</v>
      </c>
      <c r="G97" s="105"/>
      <c r="H97" s="106"/>
      <c r="I97" s="107"/>
    </row>
    <row r="98" spans="1:9" s="101" customFormat="1" ht="11.25" outlineLevel="1">
      <c r="B98" s="102" t="s">
        <v>8</v>
      </c>
      <c r="C98" s="102">
        <v>9</v>
      </c>
      <c r="D98" s="171">
        <v>4</v>
      </c>
      <c r="E98" s="104">
        <f t="shared" ref="E98:E101" si="9">C98*D98</f>
        <v>36</v>
      </c>
      <c r="G98" s="105"/>
      <c r="H98" s="106"/>
      <c r="I98" s="107"/>
    </row>
    <row r="99" spans="1:9" s="101" customFormat="1" ht="11.25" outlineLevel="1">
      <c r="B99" s="102" t="s">
        <v>190</v>
      </c>
      <c r="C99" s="102">
        <v>57</v>
      </c>
      <c r="D99" s="171">
        <v>4</v>
      </c>
      <c r="E99" s="104">
        <f t="shared" si="9"/>
        <v>228</v>
      </c>
      <c r="G99" s="105"/>
      <c r="H99" s="106"/>
      <c r="I99" s="107"/>
    </row>
    <row r="100" spans="1:9" s="101" customFormat="1" ht="11.25" outlineLevel="1">
      <c r="B100" s="102" t="s">
        <v>19</v>
      </c>
      <c r="C100" s="102">
        <v>1308</v>
      </c>
      <c r="D100" s="171">
        <v>4</v>
      </c>
      <c r="E100" s="104">
        <f t="shared" si="9"/>
        <v>5232</v>
      </c>
      <c r="G100" s="105"/>
      <c r="H100" s="106"/>
      <c r="I100" s="107"/>
    </row>
    <row r="101" spans="1:9" s="101" customFormat="1" ht="11.25" outlineLevel="1">
      <c r="B101" s="102" t="s">
        <v>10</v>
      </c>
      <c r="C101" s="102">
        <v>16</v>
      </c>
      <c r="D101" s="171">
        <v>4</v>
      </c>
      <c r="E101" s="104">
        <f t="shared" si="9"/>
        <v>64</v>
      </c>
      <c r="G101" s="105"/>
      <c r="H101" s="106"/>
      <c r="I101" s="107"/>
    </row>
    <row r="102" spans="1:9" s="101" customFormat="1" ht="11.25" outlineLevel="1">
      <c r="B102" s="102" t="s">
        <v>13</v>
      </c>
      <c r="C102" s="102">
        <v>4119</v>
      </c>
      <c r="D102" s="171">
        <v>4</v>
      </c>
      <c r="E102" s="104">
        <f>C102*D102</f>
        <v>16476</v>
      </c>
      <c r="G102" s="105"/>
      <c r="H102" s="106"/>
      <c r="I102" s="107"/>
    </row>
    <row r="103" spans="1:9" s="101" customFormat="1" ht="11.25" outlineLevel="1">
      <c r="B103" s="102" t="s">
        <v>13</v>
      </c>
      <c r="C103" s="102">
        <v>1007</v>
      </c>
      <c r="D103" s="171">
        <v>4</v>
      </c>
      <c r="E103" s="104">
        <f>C103*D103</f>
        <v>4028</v>
      </c>
      <c r="G103" s="105"/>
      <c r="H103" s="106"/>
      <c r="I103" s="107"/>
    </row>
    <row r="104" spans="1:9" s="98" customFormat="1" ht="33" customHeight="1">
      <c r="A104" s="163" t="s">
        <v>125</v>
      </c>
      <c r="B104" s="164"/>
      <c r="C104" s="164"/>
      <c r="D104" s="165"/>
      <c r="E104" s="97">
        <f>SUM(E105:E107)</f>
        <v>7312</v>
      </c>
      <c r="G104" s="99"/>
      <c r="I104" s="100">
        <f>ROUND(E104*G104,2)</f>
        <v>0</v>
      </c>
    </row>
    <row r="105" spans="1:9" s="101" customFormat="1" ht="11.25" outlineLevel="1">
      <c r="B105" s="102" t="s">
        <v>19</v>
      </c>
      <c r="C105" s="102">
        <v>78</v>
      </c>
      <c r="D105" s="171">
        <v>4</v>
      </c>
      <c r="E105" s="104">
        <f>C105*D105</f>
        <v>312</v>
      </c>
      <c r="G105" s="105"/>
      <c r="H105" s="106"/>
      <c r="I105" s="107"/>
    </row>
    <row r="106" spans="1:9" s="101" customFormat="1" ht="11.25" outlineLevel="1">
      <c r="B106" s="102" t="s">
        <v>13</v>
      </c>
      <c r="C106" s="102">
        <v>1611</v>
      </c>
      <c r="D106" s="171">
        <v>4</v>
      </c>
      <c r="E106" s="104">
        <f t="shared" ref="E106" si="10">C106*D106</f>
        <v>6444</v>
      </c>
      <c r="G106" s="105"/>
      <c r="H106" s="106"/>
      <c r="I106" s="107"/>
    </row>
    <row r="107" spans="1:9" s="101" customFormat="1" ht="11.25" outlineLevel="1">
      <c r="B107" s="102" t="s">
        <v>13</v>
      </c>
      <c r="C107" s="102">
        <v>139</v>
      </c>
      <c r="D107" s="171">
        <v>4</v>
      </c>
      <c r="E107" s="104">
        <f>C107*D107</f>
        <v>556</v>
      </c>
      <c r="G107" s="105"/>
      <c r="H107" s="106"/>
      <c r="I107" s="107"/>
    </row>
    <row r="108" spans="1:9" s="98" customFormat="1" ht="33" customHeight="1">
      <c r="A108" s="163" t="s">
        <v>126</v>
      </c>
      <c r="B108" s="164"/>
      <c r="C108" s="164"/>
      <c r="D108" s="165"/>
      <c r="E108" s="97">
        <f>SUM(E109:E109)</f>
        <v>31</v>
      </c>
      <c r="G108" s="99"/>
      <c r="I108" s="100">
        <f>ROUND(E108*G108,2)</f>
        <v>0</v>
      </c>
    </row>
    <row r="109" spans="1:9" s="101" customFormat="1" ht="11.25" outlineLevel="1">
      <c r="B109" s="101" t="s">
        <v>117</v>
      </c>
      <c r="C109" s="101">
        <v>31</v>
      </c>
      <c r="D109" s="108">
        <v>1</v>
      </c>
      <c r="E109" s="104">
        <f>C109*D109</f>
        <v>31</v>
      </c>
      <c r="G109" s="105"/>
      <c r="H109" s="106"/>
      <c r="I109" s="107"/>
    </row>
    <row r="110" spans="1:9" s="98" customFormat="1" ht="33" customHeight="1">
      <c r="A110" s="163" t="s">
        <v>127</v>
      </c>
      <c r="B110" s="164"/>
      <c r="C110" s="164"/>
      <c r="D110" s="165"/>
      <c r="E110" s="97">
        <f>SUM(E111:E111)</f>
        <v>155</v>
      </c>
      <c r="G110" s="99"/>
      <c r="I110" s="100">
        <f>ROUND(E110*G110,2)</f>
        <v>0</v>
      </c>
    </row>
    <row r="111" spans="1:9" s="101" customFormat="1" ht="11.25" outlineLevel="1">
      <c r="B111" s="101" t="s">
        <v>117</v>
      </c>
      <c r="C111" s="101">
        <v>31</v>
      </c>
      <c r="D111" s="108">
        <v>5</v>
      </c>
      <c r="E111" s="104">
        <f>C111*D111</f>
        <v>155</v>
      </c>
      <c r="G111" s="105"/>
      <c r="H111" s="106"/>
      <c r="I111" s="107"/>
    </row>
    <row r="112" spans="1:9" s="98" customFormat="1" ht="33" customHeight="1">
      <c r="A112" s="163" t="s">
        <v>128</v>
      </c>
      <c r="B112" s="164"/>
      <c r="C112" s="164"/>
      <c r="D112" s="165"/>
      <c r="E112" s="97">
        <f>SUM(E113:E114)</f>
        <v>5464</v>
      </c>
      <c r="G112" s="99"/>
      <c r="I112" s="100">
        <f>ROUND(E112*G112,2)</f>
        <v>0</v>
      </c>
    </row>
    <row r="113" spans="1:9" s="101" customFormat="1" ht="11.25" outlineLevel="1">
      <c r="B113" s="102" t="s">
        <v>255</v>
      </c>
      <c r="C113" s="102">
        <v>1352</v>
      </c>
      <c r="D113" s="171">
        <v>4</v>
      </c>
      <c r="E113" s="104">
        <f>C113*D113</f>
        <v>5408</v>
      </c>
      <c r="G113" s="105"/>
      <c r="H113" s="106"/>
      <c r="I113" s="107"/>
    </row>
    <row r="114" spans="1:9" s="101" customFormat="1" ht="11.25" outlineLevel="1">
      <c r="B114" s="102" t="s">
        <v>256</v>
      </c>
      <c r="C114" s="102">
        <v>14</v>
      </c>
      <c r="D114" s="171">
        <v>4</v>
      </c>
      <c r="E114" s="104">
        <f>C114*D114</f>
        <v>56</v>
      </c>
      <c r="G114" s="105"/>
      <c r="H114" s="106"/>
      <c r="I114" s="107"/>
    </row>
    <row r="115" spans="1:9" s="98" customFormat="1" ht="33" customHeight="1">
      <c r="A115" s="163" t="s">
        <v>129</v>
      </c>
      <c r="B115" s="164"/>
      <c r="C115" s="164"/>
      <c r="D115" s="165"/>
      <c r="E115" s="97">
        <f>SUM(E116:E116)</f>
        <v>214</v>
      </c>
      <c r="G115" s="99"/>
      <c r="I115" s="100">
        <f>ROUND(E115*G115,2)</f>
        <v>0</v>
      </c>
    </row>
    <row r="116" spans="1:9" s="101" customFormat="1" ht="11.25" outlineLevel="1">
      <c r="B116" s="102" t="s">
        <v>22</v>
      </c>
      <c r="C116" s="102">
        <v>107</v>
      </c>
      <c r="D116" s="171">
        <v>2</v>
      </c>
      <c r="E116" s="104">
        <f>C116*D116</f>
        <v>214</v>
      </c>
      <c r="G116" s="105"/>
      <c r="H116" s="106"/>
      <c r="I116" s="107"/>
    </row>
    <row r="117" spans="1:9" s="98" customFormat="1" ht="33" customHeight="1">
      <c r="A117" s="163" t="s">
        <v>130</v>
      </c>
      <c r="B117" s="164"/>
      <c r="C117" s="164"/>
      <c r="D117" s="165"/>
      <c r="E117" s="97">
        <f>SUM(E118:E155)</f>
        <v>44914590</v>
      </c>
      <c r="G117" s="99"/>
      <c r="I117" s="100">
        <f>ROUND(E117*G117,2)</f>
        <v>0</v>
      </c>
    </row>
    <row r="118" spans="1:9" s="101" customFormat="1" ht="11.25" outlineLevel="1">
      <c r="B118" s="102" t="s">
        <v>8</v>
      </c>
      <c r="C118" s="102">
        <v>949</v>
      </c>
      <c r="D118" s="171">
        <v>486</v>
      </c>
      <c r="E118" s="104">
        <f>C118*D118</f>
        <v>461214</v>
      </c>
      <c r="G118" s="105"/>
      <c r="H118" s="106"/>
      <c r="I118" s="107"/>
    </row>
    <row r="119" spans="1:9" s="101" customFormat="1" ht="11.25" outlineLevel="1">
      <c r="B119" s="102" t="s">
        <v>8</v>
      </c>
      <c r="C119" s="102">
        <v>71</v>
      </c>
      <c r="D119" s="171">
        <v>730</v>
      </c>
      <c r="E119" s="104">
        <f t="shared" ref="E119:E155" si="11">C119*D119</f>
        <v>51830</v>
      </c>
      <c r="G119" s="105"/>
      <c r="H119" s="106"/>
      <c r="I119" s="107"/>
    </row>
    <row r="120" spans="1:9" s="101" customFormat="1" ht="11.25" outlineLevel="1">
      <c r="B120" s="102" t="s">
        <v>8</v>
      </c>
      <c r="C120" s="102">
        <v>200</v>
      </c>
      <c r="D120" s="171">
        <v>326</v>
      </c>
      <c r="E120" s="104">
        <f t="shared" si="11"/>
        <v>65200</v>
      </c>
      <c r="G120" s="105"/>
      <c r="H120" s="106"/>
      <c r="I120" s="107"/>
    </row>
    <row r="121" spans="1:9" s="101" customFormat="1" ht="11.25" outlineLevel="1">
      <c r="B121" s="102" t="s">
        <v>8</v>
      </c>
      <c r="C121" s="102">
        <v>105</v>
      </c>
      <c r="D121" s="171">
        <v>486</v>
      </c>
      <c r="E121" s="104">
        <f t="shared" si="11"/>
        <v>51030</v>
      </c>
      <c r="G121" s="105"/>
      <c r="H121" s="106"/>
      <c r="I121" s="107"/>
    </row>
    <row r="122" spans="1:9" s="101" customFormat="1" ht="11.25" outlineLevel="1">
      <c r="B122" s="102" t="s">
        <v>8</v>
      </c>
      <c r="C122" s="102">
        <v>9</v>
      </c>
      <c r="D122" s="171">
        <v>326</v>
      </c>
      <c r="E122" s="104">
        <f t="shared" si="11"/>
        <v>2934</v>
      </c>
      <c r="G122" s="105"/>
      <c r="H122" s="106"/>
      <c r="I122" s="107"/>
    </row>
    <row r="123" spans="1:9" s="101" customFormat="1" ht="11.25" outlineLevel="1">
      <c r="B123" s="102" t="s">
        <v>9</v>
      </c>
      <c r="C123" s="102">
        <v>3886</v>
      </c>
      <c r="D123" s="171">
        <v>486</v>
      </c>
      <c r="E123" s="104">
        <f t="shared" si="11"/>
        <v>1888596</v>
      </c>
      <c r="G123" s="105"/>
      <c r="H123" s="106"/>
      <c r="I123" s="107"/>
    </row>
    <row r="124" spans="1:9" s="101" customFormat="1" ht="11.25" outlineLevel="1">
      <c r="B124" s="102" t="s">
        <v>9</v>
      </c>
      <c r="C124" s="102">
        <v>9</v>
      </c>
      <c r="D124" s="171">
        <v>730</v>
      </c>
      <c r="E124" s="104">
        <f t="shared" si="11"/>
        <v>6570</v>
      </c>
      <c r="G124" s="105"/>
      <c r="H124" s="106"/>
      <c r="I124" s="107"/>
    </row>
    <row r="125" spans="1:9" s="101" customFormat="1" ht="11.25" outlineLevel="1">
      <c r="B125" s="102" t="s">
        <v>9</v>
      </c>
      <c r="C125" s="102">
        <v>3458</v>
      </c>
      <c r="D125" s="171">
        <v>380</v>
      </c>
      <c r="E125" s="104">
        <f t="shared" si="11"/>
        <v>1314040</v>
      </c>
      <c r="G125" s="105"/>
      <c r="H125" s="106"/>
      <c r="I125" s="107"/>
    </row>
    <row r="126" spans="1:9" s="101" customFormat="1" ht="11.25" outlineLevel="1">
      <c r="B126" s="102" t="s">
        <v>9</v>
      </c>
      <c r="C126" s="102">
        <v>337</v>
      </c>
      <c r="D126" s="171">
        <v>380</v>
      </c>
      <c r="E126" s="104">
        <f t="shared" si="11"/>
        <v>128060</v>
      </c>
      <c r="G126" s="105"/>
      <c r="H126" s="106"/>
      <c r="I126" s="107"/>
    </row>
    <row r="127" spans="1:9" s="101" customFormat="1" ht="11.25" outlineLevel="1">
      <c r="B127" s="102" t="s">
        <v>190</v>
      </c>
      <c r="C127" s="102">
        <v>16</v>
      </c>
      <c r="D127" s="171">
        <v>730</v>
      </c>
      <c r="E127" s="104">
        <f t="shared" si="11"/>
        <v>11680</v>
      </c>
      <c r="G127" s="105"/>
      <c r="H127" s="106"/>
      <c r="I127" s="107"/>
    </row>
    <row r="128" spans="1:9" s="101" customFormat="1" ht="11.25" outlineLevel="1">
      <c r="B128" s="102" t="s">
        <v>190</v>
      </c>
      <c r="C128" s="102">
        <v>114</v>
      </c>
      <c r="D128" s="171">
        <v>486</v>
      </c>
      <c r="E128" s="104">
        <f t="shared" si="11"/>
        <v>55404</v>
      </c>
      <c r="G128" s="105"/>
      <c r="H128" s="106"/>
      <c r="I128" s="107"/>
    </row>
    <row r="129" spans="2:9" s="101" customFormat="1" ht="11.25" outlineLevel="1">
      <c r="B129" s="102" t="s">
        <v>22</v>
      </c>
      <c r="C129" s="102">
        <v>17</v>
      </c>
      <c r="D129" s="171">
        <v>486</v>
      </c>
      <c r="E129" s="104">
        <f t="shared" si="11"/>
        <v>8262</v>
      </c>
      <c r="G129" s="105"/>
      <c r="H129" s="106"/>
      <c r="I129" s="107"/>
    </row>
    <row r="130" spans="2:9" s="101" customFormat="1" ht="11.25" outlineLevel="1">
      <c r="B130" s="102" t="s">
        <v>22</v>
      </c>
      <c r="C130" s="102">
        <v>107</v>
      </c>
      <c r="D130" s="171">
        <v>730</v>
      </c>
      <c r="E130" s="104">
        <f t="shared" si="11"/>
        <v>78110</v>
      </c>
      <c r="G130" s="105"/>
      <c r="H130" s="106"/>
      <c r="I130" s="107"/>
    </row>
    <row r="131" spans="2:9" s="101" customFormat="1" ht="11.25" outlineLevel="1">
      <c r="B131" s="102" t="s">
        <v>19</v>
      </c>
      <c r="C131" s="102">
        <v>2424</v>
      </c>
      <c r="D131" s="171">
        <v>486</v>
      </c>
      <c r="E131" s="104">
        <f t="shared" si="11"/>
        <v>1178064</v>
      </c>
      <c r="G131" s="105"/>
      <c r="H131" s="106"/>
      <c r="I131" s="107"/>
    </row>
    <row r="132" spans="2:9" s="101" customFormat="1" ht="11.25" outlineLevel="1">
      <c r="B132" s="102" t="s">
        <v>19</v>
      </c>
      <c r="C132" s="102">
        <v>1308</v>
      </c>
      <c r="D132" s="171">
        <v>486</v>
      </c>
      <c r="E132" s="104">
        <f t="shared" si="11"/>
        <v>635688</v>
      </c>
      <c r="G132" s="105"/>
      <c r="H132" s="106"/>
      <c r="I132" s="107"/>
    </row>
    <row r="133" spans="2:9" s="101" customFormat="1" ht="11.25" outlineLevel="1">
      <c r="B133" s="102" t="s">
        <v>19</v>
      </c>
      <c r="C133" s="102">
        <v>78</v>
      </c>
      <c r="D133" s="171">
        <v>486</v>
      </c>
      <c r="E133" s="104">
        <f t="shared" si="11"/>
        <v>37908</v>
      </c>
      <c r="G133" s="105"/>
      <c r="H133" s="106"/>
      <c r="I133" s="107"/>
    </row>
    <row r="134" spans="2:9" s="101" customFormat="1" ht="11.25" outlineLevel="1">
      <c r="B134" s="102" t="s">
        <v>10</v>
      </c>
      <c r="C134" s="102">
        <v>41</v>
      </c>
      <c r="D134" s="171">
        <v>486</v>
      </c>
      <c r="E134" s="104">
        <f t="shared" si="11"/>
        <v>19926</v>
      </c>
      <c r="G134" s="105"/>
      <c r="H134" s="106"/>
      <c r="I134" s="107"/>
    </row>
    <row r="135" spans="2:9" s="101" customFormat="1" ht="11.25" outlineLevel="1">
      <c r="B135" s="102" t="s">
        <v>10</v>
      </c>
      <c r="C135" s="102">
        <v>16</v>
      </c>
      <c r="D135" s="171">
        <v>486</v>
      </c>
      <c r="E135" s="104">
        <f t="shared" si="11"/>
        <v>7776</v>
      </c>
      <c r="G135" s="105"/>
      <c r="H135" s="106"/>
      <c r="I135" s="107"/>
    </row>
    <row r="136" spans="2:9" s="101" customFormat="1" ht="11.25" outlineLevel="1">
      <c r="B136" s="102" t="s">
        <v>11</v>
      </c>
      <c r="C136" s="102">
        <v>212</v>
      </c>
      <c r="D136" s="171">
        <v>486</v>
      </c>
      <c r="E136" s="104">
        <f t="shared" si="11"/>
        <v>103032</v>
      </c>
      <c r="G136" s="105"/>
      <c r="H136" s="106"/>
      <c r="I136" s="107"/>
    </row>
    <row r="137" spans="2:9" s="101" customFormat="1" ht="11.25" outlineLevel="1">
      <c r="B137" s="102" t="s">
        <v>11</v>
      </c>
      <c r="C137" s="102">
        <v>81</v>
      </c>
      <c r="D137" s="171">
        <v>380</v>
      </c>
      <c r="E137" s="104">
        <f t="shared" si="11"/>
        <v>30780</v>
      </c>
      <c r="G137" s="105"/>
      <c r="H137" s="106"/>
      <c r="I137" s="107"/>
    </row>
    <row r="138" spans="2:9" s="101" customFormat="1" ht="11.25" outlineLevel="1">
      <c r="B138" s="102" t="s">
        <v>12</v>
      </c>
      <c r="C138" s="102">
        <v>966</v>
      </c>
      <c r="D138" s="171">
        <v>486</v>
      </c>
      <c r="E138" s="104">
        <f t="shared" si="11"/>
        <v>469476</v>
      </c>
      <c r="G138" s="105"/>
      <c r="H138" s="106"/>
      <c r="I138" s="107"/>
    </row>
    <row r="139" spans="2:9" s="101" customFormat="1" ht="11.25" outlineLevel="1">
      <c r="B139" s="102" t="s">
        <v>12</v>
      </c>
      <c r="C139" s="102">
        <v>81</v>
      </c>
      <c r="D139" s="171">
        <v>486</v>
      </c>
      <c r="E139" s="104">
        <f t="shared" si="11"/>
        <v>39366</v>
      </c>
      <c r="G139" s="105"/>
      <c r="H139" s="106"/>
      <c r="I139" s="107"/>
    </row>
    <row r="140" spans="2:9" s="101" customFormat="1" ht="11.25" outlineLevel="1">
      <c r="B140" s="102" t="s">
        <v>13</v>
      </c>
      <c r="C140" s="102">
        <v>33556</v>
      </c>
      <c r="D140" s="171">
        <v>486</v>
      </c>
      <c r="E140" s="104">
        <f t="shared" si="11"/>
        <v>16308216</v>
      </c>
      <c r="G140" s="105"/>
      <c r="H140" s="106"/>
      <c r="I140" s="107"/>
    </row>
    <row r="141" spans="2:9" s="101" customFormat="1" ht="11.25" outlineLevel="1">
      <c r="B141" s="102" t="s">
        <v>13</v>
      </c>
      <c r="C141" s="102">
        <v>7032</v>
      </c>
      <c r="D141" s="171">
        <v>56</v>
      </c>
      <c r="E141" s="104">
        <f t="shared" si="11"/>
        <v>393792</v>
      </c>
      <c r="G141" s="105"/>
      <c r="H141" s="106"/>
      <c r="I141" s="107"/>
    </row>
    <row r="142" spans="2:9" s="101" customFormat="1" ht="11.25" outlineLevel="1">
      <c r="B142" s="102" t="s">
        <v>13</v>
      </c>
      <c r="C142" s="102">
        <v>415</v>
      </c>
      <c r="D142" s="171">
        <v>730</v>
      </c>
      <c r="E142" s="104">
        <f t="shared" si="11"/>
        <v>302950</v>
      </c>
      <c r="G142" s="105"/>
      <c r="H142" s="106"/>
      <c r="I142" s="107"/>
    </row>
    <row r="143" spans="2:9" s="101" customFormat="1" ht="11.25" outlineLevel="1">
      <c r="B143" s="102" t="s">
        <v>13</v>
      </c>
      <c r="C143" s="102">
        <v>6901</v>
      </c>
      <c r="D143" s="171">
        <v>326</v>
      </c>
      <c r="E143" s="104">
        <f t="shared" si="11"/>
        <v>2249726</v>
      </c>
      <c r="G143" s="105"/>
      <c r="H143" s="106"/>
      <c r="I143" s="107"/>
    </row>
    <row r="144" spans="2:9" s="101" customFormat="1" ht="11.25" outlineLevel="1">
      <c r="B144" s="102" t="s">
        <v>13</v>
      </c>
      <c r="C144" s="102">
        <v>4119</v>
      </c>
      <c r="D144" s="171">
        <v>486</v>
      </c>
      <c r="E144" s="104">
        <f t="shared" si="11"/>
        <v>2001834</v>
      </c>
      <c r="G144" s="105"/>
      <c r="H144" s="106"/>
      <c r="I144" s="107"/>
    </row>
    <row r="145" spans="1:9" s="101" customFormat="1" ht="11.25" outlineLevel="1">
      <c r="B145" s="102" t="s">
        <v>13</v>
      </c>
      <c r="C145" s="102">
        <v>1007</v>
      </c>
      <c r="D145" s="171">
        <v>326</v>
      </c>
      <c r="E145" s="104">
        <f t="shared" si="11"/>
        <v>328282</v>
      </c>
      <c r="G145" s="105"/>
      <c r="H145" s="106"/>
      <c r="I145" s="107"/>
    </row>
    <row r="146" spans="1:9" s="101" customFormat="1" ht="11.25" outlineLevel="1">
      <c r="B146" s="102" t="s">
        <v>13</v>
      </c>
      <c r="C146" s="102">
        <v>1611</v>
      </c>
      <c r="D146" s="171">
        <v>486</v>
      </c>
      <c r="E146" s="104">
        <f t="shared" si="11"/>
        <v>782946</v>
      </c>
      <c r="G146" s="105"/>
      <c r="H146" s="106"/>
      <c r="I146" s="107"/>
    </row>
    <row r="147" spans="1:9" s="101" customFormat="1" ht="11.25" outlineLevel="1">
      <c r="B147" s="102" t="s">
        <v>13</v>
      </c>
      <c r="C147" s="102">
        <v>139</v>
      </c>
      <c r="D147" s="171">
        <v>326</v>
      </c>
      <c r="E147" s="104">
        <f t="shared" si="11"/>
        <v>45314</v>
      </c>
      <c r="G147" s="105"/>
      <c r="H147" s="106"/>
      <c r="I147" s="107"/>
    </row>
    <row r="148" spans="1:9" s="101" customFormat="1" ht="11.25" outlineLevel="1">
      <c r="B148" s="102" t="s">
        <v>14</v>
      </c>
      <c r="C148" s="102">
        <v>19</v>
      </c>
      <c r="D148" s="171">
        <v>486</v>
      </c>
      <c r="E148" s="104">
        <f t="shared" si="11"/>
        <v>9234</v>
      </c>
      <c r="G148" s="105"/>
      <c r="H148" s="106"/>
      <c r="I148" s="107"/>
    </row>
    <row r="149" spans="1:9" s="101" customFormat="1" ht="11.25" outlineLevel="1">
      <c r="B149" s="102" t="s">
        <v>15</v>
      </c>
      <c r="C149" s="102">
        <v>2633</v>
      </c>
      <c r="D149" s="171">
        <v>486</v>
      </c>
      <c r="E149" s="104">
        <f t="shared" si="11"/>
        <v>1279638</v>
      </c>
      <c r="G149" s="105"/>
      <c r="H149" s="106"/>
      <c r="I149" s="107"/>
    </row>
    <row r="150" spans="1:9" s="101" customFormat="1" ht="11.25" outlineLevel="1">
      <c r="B150" s="102" t="s">
        <v>15</v>
      </c>
      <c r="C150" s="102">
        <v>615</v>
      </c>
      <c r="D150" s="171">
        <v>486</v>
      </c>
      <c r="E150" s="104">
        <f t="shared" si="11"/>
        <v>298890</v>
      </c>
      <c r="G150" s="105"/>
      <c r="H150" s="106"/>
      <c r="I150" s="107"/>
    </row>
    <row r="151" spans="1:9" s="101" customFormat="1" ht="11.25" outlineLevel="1">
      <c r="B151" s="102" t="s">
        <v>210</v>
      </c>
      <c r="C151" s="102">
        <v>851</v>
      </c>
      <c r="D151" s="171">
        <v>486</v>
      </c>
      <c r="E151" s="104">
        <f t="shared" si="11"/>
        <v>413586</v>
      </c>
      <c r="G151" s="105"/>
      <c r="H151" s="106"/>
      <c r="I151" s="107"/>
    </row>
    <row r="152" spans="1:9" s="101" customFormat="1" ht="11.25" outlineLevel="1">
      <c r="B152" s="102" t="s">
        <v>16</v>
      </c>
      <c r="C152" s="102">
        <v>5572</v>
      </c>
      <c r="D152" s="171">
        <v>486</v>
      </c>
      <c r="E152" s="104">
        <f t="shared" si="11"/>
        <v>2707992</v>
      </c>
      <c r="G152" s="105"/>
      <c r="H152" s="106"/>
      <c r="I152" s="107"/>
    </row>
    <row r="153" spans="1:9" s="101" customFormat="1" ht="11.25" outlineLevel="1">
      <c r="B153" s="102" t="s">
        <v>16</v>
      </c>
      <c r="C153" s="102">
        <v>1972</v>
      </c>
      <c r="D153" s="171">
        <v>486</v>
      </c>
      <c r="E153" s="104">
        <f t="shared" si="11"/>
        <v>958392</v>
      </c>
      <c r="G153" s="105"/>
      <c r="H153" s="106"/>
      <c r="I153" s="107"/>
    </row>
    <row r="154" spans="1:9" s="101" customFormat="1" ht="11.25" outlineLevel="1">
      <c r="B154" s="102" t="s">
        <v>17</v>
      </c>
      <c r="C154" s="102">
        <v>9492</v>
      </c>
      <c r="D154" s="171">
        <v>486</v>
      </c>
      <c r="E154" s="104">
        <f t="shared" si="11"/>
        <v>4613112</v>
      </c>
      <c r="G154" s="105"/>
      <c r="H154" s="106"/>
      <c r="I154" s="107"/>
    </row>
    <row r="155" spans="1:9" s="101" customFormat="1" ht="11.25" outlineLevel="1">
      <c r="B155" s="102" t="s">
        <v>17</v>
      </c>
      <c r="C155" s="102">
        <v>7638</v>
      </c>
      <c r="D155" s="171">
        <v>730</v>
      </c>
      <c r="E155" s="104">
        <f t="shared" si="11"/>
        <v>5575740</v>
      </c>
      <c r="G155" s="105"/>
      <c r="H155" s="106"/>
      <c r="I155" s="107"/>
    </row>
    <row r="156" spans="1:9" s="98" customFormat="1" ht="33" customHeight="1">
      <c r="A156" s="163" t="s">
        <v>131</v>
      </c>
      <c r="B156" s="164"/>
      <c r="C156" s="164"/>
      <c r="D156" s="165"/>
      <c r="E156" s="97">
        <f>SUM(E157)</f>
        <v>30528</v>
      </c>
      <c r="G156" s="99"/>
      <c r="I156" s="100">
        <f>ROUND(E156*G156,2)</f>
        <v>0</v>
      </c>
    </row>
    <row r="157" spans="1:9" s="101" customFormat="1" ht="11.25" outlineLevel="1">
      <c r="B157" s="102" t="s">
        <v>132</v>
      </c>
      <c r="C157" s="102">
        <v>64</v>
      </c>
      <c r="D157" s="103">
        <v>477</v>
      </c>
      <c r="E157" s="104">
        <f>C157*D157</f>
        <v>30528</v>
      </c>
      <c r="G157" s="105"/>
      <c r="H157" s="106"/>
      <c r="I157" s="107"/>
    </row>
    <row r="158" spans="1:9" s="98" customFormat="1" ht="33" customHeight="1">
      <c r="A158" s="163" t="s">
        <v>133</v>
      </c>
      <c r="B158" s="164"/>
      <c r="C158" s="164"/>
      <c r="D158" s="165"/>
      <c r="E158" s="97">
        <f>SUM(E159)</f>
        <v>176358</v>
      </c>
      <c r="G158" s="99"/>
      <c r="I158" s="100">
        <f>ROUND(E158*G158,2)</f>
        <v>0</v>
      </c>
    </row>
    <row r="159" spans="1:9" s="101" customFormat="1" ht="11.25" outlineLevel="1">
      <c r="B159" s="102" t="s">
        <v>9</v>
      </c>
      <c r="C159" s="102">
        <v>3458</v>
      </c>
      <c r="D159" s="171">
        <v>51</v>
      </c>
      <c r="E159" s="104">
        <f>C159*D159</f>
        <v>176358</v>
      </c>
      <c r="G159" s="105"/>
      <c r="H159" s="106"/>
      <c r="I159" s="107"/>
    </row>
    <row r="160" spans="1:9" s="98" customFormat="1" ht="33" customHeight="1">
      <c r="A160" s="163" t="s">
        <v>134</v>
      </c>
      <c r="B160" s="164"/>
      <c r="C160" s="164"/>
      <c r="D160" s="165"/>
      <c r="E160" s="97">
        <f>SUM(E161:E163)</f>
        <v>46512</v>
      </c>
      <c r="G160" s="99"/>
      <c r="I160" s="100">
        <f>ROUND(E160*G160,2)</f>
        <v>0</v>
      </c>
    </row>
    <row r="161" spans="1:9" s="101" customFormat="1" ht="11.25" outlineLevel="1">
      <c r="B161" s="102" t="s">
        <v>9</v>
      </c>
      <c r="C161" s="102">
        <v>3458</v>
      </c>
      <c r="D161" s="171">
        <v>12</v>
      </c>
      <c r="E161" s="104">
        <f>C161*D161</f>
        <v>41496</v>
      </c>
      <c r="G161" s="105"/>
      <c r="H161" s="106"/>
      <c r="I161" s="107"/>
    </row>
    <row r="162" spans="1:9" s="101" customFormat="1" ht="11.25" outlineLevel="1">
      <c r="B162" s="102" t="s">
        <v>9</v>
      </c>
      <c r="C162" s="102">
        <v>337</v>
      </c>
      <c r="D162" s="171">
        <v>12</v>
      </c>
      <c r="E162" s="104">
        <f t="shared" ref="E162" si="12">C162*D162</f>
        <v>4044</v>
      </c>
      <c r="G162" s="105"/>
      <c r="H162" s="106"/>
      <c r="I162" s="107"/>
    </row>
    <row r="163" spans="1:9" s="101" customFormat="1" ht="11.25" outlineLevel="1">
      <c r="B163" s="102" t="s">
        <v>11</v>
      </c>
      <c r="C163" s="102">
        <v>81</v>
      </c>
      <c r="D163" s="171">
        <v>12</v>
      </c>
      <c r="E163" s="104">
        <f>C163*D163</f>
        <v>972</v>
      </c>
      <c r="G163" s="105"/>
      <c r="H163" s="106"/>
      <c r="I163" s="107"/>
    </row>
    <row r="164" spans="1:9" s="98" customFormat="1" ht="33" customHeight="1">
      <c r="A164" s="163" t="s">
        <v>135</v>
      </c>
      <c r="B164" s="164"/>
      <c r="C164" s="164"/>
      <c r="D164" s="165"/>
      <c r="E164" s="97">
        <f>SUM(E165:E165)</f>
        <v>2516</v>
      </c>
      <c r="G164" s="99"/>
      <c r="I164" s="100">
        <f>ROUND(E164*G164,2)</f>
        <v>0</v>
      </c>
    </row>
    <row r="165" spans="1:9" s="101" customFormat="1" ht="11.25" outlineLevel="1">
      <c r="B165" s="102" t="s">
        <v>136</v>
      </c>
      <c r="C165" s="102">
        <v>629</v>
      </c>
      <c r="D165" s="103">
        <v>4</v>
      </c>
      <c r="E165" s="104">
        <f>C165*D165</f>
        <v>2516</v>
      </c>
      <c r="G165" s="105"/>
      <c r="H165" s="106"/>
      <c r="I165" s="107"/>
    </row>
    <row r="166" spans="1:9" s="98" customFormat="1" ht="33" customHeight="1">
      <c r="A166" s="163" t="s">
        <v>137</v>
      </c>
      <c r="B166" s="164"/>
      <c r="C166" s="164"/>
      <c r="D166" s="165"/>
      <c r="E166" s="97">
        <f>SUM(E167)</f>
        <v>3630.9</v>
      </c>
      <c r="G166" s="99"/>
      <c r="I166" s="100">
        <f>ROUND(E166*G166,2)</f>
        <v>0</v>
      </c>
    </row>
    <row r="167" spans="1:9" s="101" customFormat="1" ht="11.25" outlineLevel="1">
      <c r="B167" s="102" t="s">
        <v>9</v>
      </c>
      <c r="C167" s="102">
        <v>3458</v>
      </c>
      <c r="D167" s="171">
        <v>1.05</v>
      </c>
      <c r="E167" s="104">
        <f>C167*D167</f>
        <v>3630.9</v>
      </c>
      <c r="G167" s="105"/>
      <c r="H167" s="106"/>
      <c r="I167" s="107"/>
    </row>
    <row r="168" spans="1:9" s="98" customFormat="1" ht="33" customHeight="1">
      <c r="A168" s="163" t="s">
        <v>138</v>
      </c>
      <c r="B168" s="164"/>
      <c r="C168" s="164"/>
      <c r="D168" s="165"/>
      <c r="E168" s="97">
        <f>SUM(E169)</f>
        <v>176358</v>
      </c>
      <c r="G168" s="99"/>
      <c r="I168" s="100">
        <f>ROUND(E168*G168,2)</f>
        <v>0</v>
      </c>
    </row>
    <row r="169" spans="1:9" s="101" customFormat="1" ht="11.25" outlineLevel="1">
      <c r="B169" s="102" t="s">
        <v>9</v>
      </c>
      <c r="C169" s="102">
        <v>3458</v>
      </c>
      <c r="D169" s="171">
        <v>51</v>
      </c>
      <c r="E169" s="104">
        <f>C169*D169</f>
        <v>176358</v>
      </c>
      <c r="G169" s="105"/>
      <c r="H169" s="106"/>
      <c r="I169" s="107"/>
    </row>
    <row r="170" spans="1:9" s="98" customFormat="1" ht="33" customHeight="1">
      <c r="A170" s="163" t="s">
        <v>139</v>
      </c>
      <c r="B170" s="164"/>
      <c r="C170" s="164"/>
      <c r="D170" s="165"/>
      <c r="E170" s="97">
        <f>SUM(E171:E171)</f>
        <v>874144</v>
      </c>
      <c r="G170" s="99"/>
      <c r="I170" s="100">
        <f>ROUND(E170*G170,2)</f>
        <v>0</v>
      </c>
    </row>
    <row r="171" spans="1:9" s="101" customFormat="1" ht="11.25" outlineLevel="1">
      <c r="B171" s="102" t="s">
        <v>140</v>
      </c>
      <c r="C171" s="102">
        <v>3704</v>
      </c>
      <c r="D171" s="103">
        <v>236</v>
      </c>
      <c r="E171" s="104">
        <f>C171*D171</f>
        <v>874144</v>
      </c>
      <c r="G171" s="105"/>
      <c r="H171" s="106"/>
      <c r="I171" s="107"/>
    </row>
    <row r="172" spans="1:9" s="98" customFormat="1" ht="33" customHeight="1">
      <c r="A172" s="163" t="s">
        <v>141</v>
      </c>
      <c r="B172" s="164"/>
      <c r="C172" s="164"/>
      <c r="D172" s="165"/>
      <c r="E172" s="97">
        <f>SUM(E173:E174)</f>
        <v>21318</v>
      </c>
      <c r="G172" s="99"/>
      <c r="I172" s="100">
        <f>ROUND(E172*G172,2)</f>
        <v>0</v>
      </c>
    </row>
    <row r="173" spans="1:9" s="101" customFormat="1" ht="11.25" outlineLevel="1">
      <c r="B173" s="102" t="s">
        <v>9</v>
      </c>
      <c r="C173" s="102">
        <v>337</v>
      </c>
      <c r="D173" s="171">
        <v>51</v>
      </c>
      <c r="E173" s="104">
        <f>C173*D173</f>
        <v>17187</v>
      </c>
      <c r="G173" s="105"/>
      <c r="H173" s="106"/>
      <c r="I173" s="107"/>
    </row>
    <row r="174" spans="1:9" s="101" customFormat="1" ht="11.25" outlineLevel="1">
      <c r="B174" s="102" t="s">
        <v>11</v>
      </c>
      <c r="C174" s="102">
        <v>81</v>
      </c>
      <c r="D174" s="171">
        <v>51</v>
      </c>
      <c r="E174" s="104">
        <f>C174*D174</f>
        <v>4131</v>
      </c>
      <c r="G174" s="105"/>
      <c r="H174" s="106"/>
      <c r="I174" s="107"/>
    </row>
    <row r="175" spans="1:9" s="98" customFormat="1" ht="33" customHeight="1">
      <c r="A175" s="163" t="s">
        <v>142</v>
      </c>
      <c r="B175" s="164"/>
      <c r="C175" s="164"/>
      <c r="D175" s="165"/>
      <c r="E175" s="97">
        <f>SUM(E176:E177)</f>
        <v>21318</v>
      </c>
      <c r="G175" s="99"/>
      <c r="I175" s="100">
        <f>ROUND(E175*G175,2)</f>
        <v>0</v>
      </c>
    </row>
    <row r="176" spans="1:9" s="101" customFormat="1" ht="11.25" outlineLevel="1">
      <c r="B176" s="102" t="s">
        <v>9</v>
      </c>
      <c r="C176" s="102">
        <v>337</v>
      </c>
      <c r="D176" s="171">
        <v>51</v>
      </c>
      <c r="E176" s="104">
        <f>C176*D176</f>
        <v>17187</v>
      </c>
      <c r="G176" s="105"/>
      <c r="H176" s="106"/>
      <c r="I176" s="107"/>
    </row>
    <row r="177" spans="1:9" s="101" customFormat="1" ht="11.25" outlineLevel="1">
      <c r="B177" s="102" t="s">
        <v>11</v>
      </c>
      <c r="C177" s="102">
        <v>81</v>
      </c>
      <c r="D177" s="171">
        <v>51</v>
      </c>
      <c r="E177" s="104">
        <f>C177*D177</f>
        <v>4131</v>
      </c>
      <c r="G177" s="105"/>
      <c r="H177" s="106"/>
      <c r="I177" s="107"/>
    </row>
    <row r="178" spans="1:9" s="98" customFormat="1" ht="33" customHeight="1">
      <c r="A178" s="163" t="s">
        <v>143</v>
      </c>
      <c r="B178" s="164"/>
      <c r="C178" s="164"/>
      <c r="D178" s="165"/>
      <c r="E178" s="97">
        <f>SUM(E179:E179)</f>
        <v>2740</v>
      </c>
      <c r="G178" s="99"/>
      <c r="I178" s="100">
        <f>ROUND(E178*G178,2)</f>
        <v>0</v>
      </c>
    </row>
    <row r="179" spans="1:9" s="101" customFormat="1" ht="11.25" outlineLevel="1">
      <c r="B179" s="102" t="s">
        <v>21</v>
      </c>
      <c r="C179" s="102">
        <v>548</v>
      </c>
      <c r="D179" s="171">
        <v>5</v>
      </c>
      <c r="E179" s="104">
        <f>C179*D179</f>
        <v>2740</v>
      </c>
      <c r="G179" s="105"/>
      <c r="H179" s="106"/>
      <c r="I179" s="107"/>
    </row>
    <row r="180" spans="1:9" s="98" customFormat="1" ht="33" customHeight="1">
      <c r="A180" s="163" t="s">
        <v>144</v>
      </c>
      <c r="B180" s="164"/>
      <c r="C180" s="164"/>
      <c r="D180" s="165"/>
      <c r="E180" s="97">
        <f>SUM(E181:E181)</f>
        <v>1070</v>
      </c>
      <c r="G180" s="99"/>
      <c r="I180" s="100">
        <f>ROUND(E180*G180,2)</f>
        <v>0</v>
      </c>
    </row>
    <row r="181" spans="1:9" s="101" customFormat="1" ht="11.25" outlineLevel="1">
      <c r="B181" s="102" t="s">
        <v>22</v>
      </c>
      <c r="C181" s="102">
        <v>107</v>
      </c>
      <c r="D181" s="171">
        <v>10</v>
      </c>
      <c r="E181" s="104">
        <f>C181*D181</f>
        <v>1070</v>
      </c>
      <c r="G181" s="105"/>
      <c r="H181" s="106"/>
      <c r="I181" s="107"/>
    </row>
    <row r="182" spans="1:9" s="98" customFormat="1" ht="33" customHeight="1">
      <c r="A182" s="163" t="s">
        <v>145</v>
      </c>
      <c r="B182" s="164"/>
      <c r="C182" s="164"/>
      <c r="D182" s="165"/>
      <c r="E182" s="97">
        <f>SUM(E183:E185)</f>
        <v>5330</v>
      </c>
      <c r="G182" s="99"/>
      <c r="I182" s="100">
        <f>ROUND(E182*G182,2)</f>
        <v>0</v>
      </c>
    </row>
    <row r="183" spans="1:9" s="101" customFormat="1" ht="11.25" outlineLevel="1">
      <c r="B183" s="102" t="s">
        <v>12</v>
      </c>
      <c r="C183" s="102">
        <v>966</v>
      </c>
      <c r="D183" s="171">
        <v>5</v>
      </c>
      <c r="E183" s="104">
        <f>C183*D183</f>
        <v>4830</v>
      </c>
      <c r="G183" s="105"/>
      <c r="H183" s="106"/>
      <c r="I183" s="107"/>
    </row>
    <row r="184" spans="1:9" s="101" customFormat="1" ht="11.25" outlineLevel="1">
      <c r="B184" s="102" t="s">
        <v>12</v>
      </c>
      <c r="C184" s="102">
        <v>81</v>
      </c>
      <c r="D184" s="171">
        <v>5</v>
      </c>
      <c r="E184" s="104">
        <f t="shared" ref="E184" si="13">C184*D184</f>
        <v>405</v>
      </c>
      <c r="G184" s="105"/>
      <c r="H184" s="106"/>
      <c r="I184" s="107"/>
    </row>
    <row r="185" spans="1:9" s="101" customFormat="1" ht="11.25" outlineLevel="1">
      <c r="B185" s="102" t="s">
        <v>14</v>
      </c>
      <c r="C185" s="102">
        <v>19</v>
      </c>
      <c r="D185" s="171">
        <v>5</v>
      </c>
      <c r="E185" s="104">
        <f>C185*D185</f>
        <v>95</v>
      </c>
      <c r="G185" s="105"/>
      <c r="H185" s="106"/>
      <c r="I185" s="107"/>
    </row>
    <row r="186" spans="1:9" s="98" customFormat="1" ht="33" customHeight="1">
      <c r="A186" s="163" t="s">
        <v>146</v>
      </c>
      <c r="B186" s="164"/>
      <c r="C186" s="164"/>
      <c r="D186" s="165"/>
      <c r="E186" s="97">
        <f>SUM(E187:E187)</f>
        <v>71181</v>
      </c>
      <c r="G186" s="99"/>
      <c r="I186" s="100">
        <f>ROUND(E186*G186,2)</f>
        <v>0</v>
      </c>
    </row>
    <row r="187" spans="1:9" s="101" customFormat="1" ht="11.25" outlineLevel="1">
      <c r="B187" s="102" t="s">
        <v>147</v>
      </c>
      <c r="C187" s="102">
        <v>7909</v>
      </c>
      <c r="D187" s="103">
        <v>9</v>
      </c>
      <c r="E187" s="104">
        <f>C187*D187</f>
        <v>71181</v>
      </c>
      <c r="G187" s="105"/>
      <c r="H187" s="106"/>
      <c r="I187" s="107"/>
    </row>
    <row r="188" spans="1:9" s="98" customFormat="1" ht="33" customHeight="1">
      <c r="A188" s="163" t="s">
        <v>148</v>
      </c>
      <c r="B188" s="164"/>
      <c r="C188" s="164"/>
      <c r="D188" s="165"/>
      <c r="E188" s="97">
        <f>SUM(E189:E189)</f>
        <v>290</v>
      </c>
      <c r="G188" s="99"/>
      <c r="I188" s="100">
        <f>ROUND(E188*G188,2)</f>
        <v>0</v>
      </c>
    </row>
    <row r="189" spans="1:9" s="101" customFormat="1" ht="11.25" outlineLevel="1">
      <c r="B189" s="102" t="s">
        <v>149</v>
      </c>
      <c r="C189" s="102"/>
      <c r="D189" s="103"/>
      <c r="E189" s="104">
        <v>290</v>
      </c>
      <c r="G189" s="105"/>
      <c r="H189" s="106"/>
      <c r="I189" s="107"/>
    </row>
    <row r="190" spans="1:9" s="98" customFormat="1" ht="33" customHeight="1">
      <c r="A190" s="163" t="s">
        <v>150</v>
      </c>
      <c r="B190" s="164"/>
      <c r="C190" s="164"/>
      <c r="D190" s="165"/>
      <c r="E190" s="97">
        <f>SUM(E191:E191)</f>
        <v>237.99999999999997</v>
      </c>
      <c r="G190" s="99"/>
      <c r="I190" s="100">
        <f>ROUND(E190*G190,2)</f>
        <v>0</v>
      </c>
    </row>
    <row r="191" spans="1:9" s="101" customFormat="1" ht="11.25" outlineLevel="1">
      <c r="B191" s="102" t="s">
        <v>149</v>
      </c>
      <c r="C191" s="102"/>
      <c r="D191" s="103"/>
      <c r="E191" s="104">
        <f>170*1.4</f>
        <v>237.99999999999997</v>
      </c>
      <c r="G191" s="105"/>
      <c r="H191" s="106"/>
      <c r="I191" s="107"/>
    </row>
    <row r="192" spans="1:9" s="98" customFormat="1" ht="33" customHeight="1">
      <c r="A192" s="163" t="s">
        <v>151</v>
      </c>
      <c r="B192" s="164"/>
      <c r="C192" s="164"/>
      <c r="D192" s="165"/>
      <c r="E192" s="97">
        <f>SUM(E193)</f>
        <v>8109</v>
      </c>
      <c r="G192" s="99"/>
      <c r="I192" s="100">
        <f>ROUND(E192*G192,2)</f>
        <v>0</v>
      </c>
    </row>
    <row r="193" spans="1:9" s="101" customFormat="1" ht="11.25" outlineLevel="1">
      <c r="B193" s="102" t="s">
        <v>152</v>
      </c>
      <c r="C193" s="102">
        <v>17</v>
      </c>
      <c r="D193" s="103">
        <v>477</v>
      </c>
      <c r="E193" s="104">
        <f>C193*D193</f>
        <v>8109</v>
      </c>
      <c r="G193" s="105"/>
      <c r="H193" s="106"/>
      <c r="I193" s="107"/>
    </row>
    <row r="194" spans="1:9" s="98" customFormat="1" ht="33" customHeight="1">
      <c r="A194" s="163" t="s">
        <v>153</v>
      </c>
      <c r="B194" s="164"/>
      <c r="C194" s="164"/>
      <c r="D194" s="165"/>
      <c r="E194" s="97">
        <f>SUM(E195)</f>
        <v>61108</v>
      </c>
      <c r="G194" s="99"/>
      <c r="I194" s="100">
        <f>ROUND(E194*G194,2)</f>
        <v>0</v>
      </c>
    </row>
    <row r="195" spans="1:9" s="101" customFormat="1" ht="11.25" outlineLevel="1">
      <c r="B195" s="102" t="s">
        <v>154</v>
      </c>
      <c r="C195" s="102">
        <v>15277</v>
      </c>
      <c r="D195" s="103">
        <v>4</v>
      </c>
      <c r="E195" s="104">
        <f>C195*D195</f>
        <v>61108</v>
      </c>
      <c r="G195" s="105"/>
      <c r="H195" s="106"/>
      <c r="I195" s="107"/>
    </row>
    <row r="196" spans="1:9" s="98" customFormat="1" ht="33" customHeight="1">
      <c r="A196" s="163" t="s">
        <v>257</v>
      </c>
      <c r="B196" s="164"/>
      <c r="C196" s="164"/>
      <c r="D196" s="165"/>
      <c r="E196" s="97">
        <f>SUM(E197)</f>
        <v>240</v>
      </c>
      <c r="G196" s="99"/>
      <c r="I196" s="100">
        <f>ROUND(E196*G196,2)</f>
        <v>0</v>
      </c>
    </row>
    <row r="197" spans="1:9" s="101" customFormat="1" ht="11.25" outlineLevel="1">
      <c r="B197" s="102" t="s">
        <v>149</v>
      </c>
      <c r="C197" s="102"/>
      <c r="D197" s="103"/>
      <c r="E197" s="104">
        <v>240</v>
      </c>
      <c r="G197" s="105"/>
      <c r="H197" s="106"/>
      <c r="I197" s="107"/>
    </row>
    <row r="198" spans="1:9" s="101" customFormat="1" ht="3.75" customHeight="1" outlineLevel="1">
      <c r="B198" s="102"/>
      <c r="C198" s="102"/>
      <c r="D198" s="103"/>
      <c r="E198" s="104"/>
      <c r="G198" s="105"/>
      <c r="H198" s="106"/>
      <c r="I198" s="107"/>
    </row>
    <row r="199" spans="1:9" s="101" customFormat="1" ht="30" customHeight="1">
      <c r="A199" s="166" t="s">
        <v>155</v>
      </c>
      <c r="B199" s="164"/>
      <c r="C199" s="164"/>
      <c r="D199" s="164"/>
      <c r="E199" s="165"/>
      <c r="F199" s="112"/>
      <c r="G199" s="167">
        <f>SUM($I$5:$I$196)</f>
        <v>0</v>
      </c>
      <c r="H199" s="168"/>
      <c r="I199" s="169"/>
    </row>
    <row r="200" spans="1:9" s="101" customFormat="1" ht="30" customHeight="1">
      <c r="A200" s="166" t="s">
        <v>156</v>
      </c>
      <c r="B200" s="164"/>
      <c r="C200" s="164"/>
      <c r="D200" s="164"/>
      <c r="E200" s="165"/>
      <c r="F200" s="112"/>
      <c r="G200" s="167">
        <f>G199*1.21</f>
        <v>0</v>
      </c>
      <c r="H200" s="168"/>
      <c r="I200" s="169"/>
    </row>
    <row r="201" spans="1:9" s="101" customFormat="1" ht="11.25" outlineLevel="1">
      <c r="B201" s="102"/>
      <c r="C201" s="102"/>
      <c r="D201" s="103"/>
      <c r="E201" s="104"/>
      <c r="G201" s="105"/>
      <c r="H201" s="106"/>
      <c r="I201" s="107"/>
    </row>
  </sheetData>
  <mergeCells count="45">
    <mergeCell ref="G199:I199"/>
    <mergeCell ref="A200:E200"/>
    <mergeCell ref="G200:I200"/>
    <mergeCell ref="A188:D188"/>
    <mergeCell ref="A190:D190"/>
    <mergeCell ref="A192:D192"/>
    <mergeCell ref="A194:D194"/>
    <mergeCell ref="A196:D196"/>
    <mergeCell ref="A199:E199"/>
    <mergeCell ref="A172:D172"/>
    <mergeCell ref="A175:D175"/>
    <mergeCell ref="A178:D178"/>
    <mergeCell ref="A180:D180"/>
    <mergeCell ref="A182:D182"/>
    <mergeCell ref="A186:D186"/>
    <mergeCell ref="A158:D158"/>
    <mergeCell ref="A160:D160"/>
    <mergeCell ref="A164:D164"/>
    <mergeCell ref="A166:D166"/>
    <mergeCell ref="A168:D168"/>
    <mergeCell ref="A170:D170"/>
    <mergeCell ref="A108:D108"/>
    <mergeCell ref="A110:D110"/>
    <mergeCell ref="A112:D112"/>
    <mergeCell ref="A115:D115"/>
    <mergeCell ref="A117:D117"/>
    <mergeCell ref="A156:D156"/>
    <mergeCell ref="A76:D76"/>
    <mergeCell ref="A78:D78"/>
    <mergeCell ref="A80:D80"/>
    <mergeCell ref="A82:D82"/>
    <mergeCell ref="A96:D96"/>
    <mergeCell ref="A104:D104"/>
    <mergeCell ref="A39:D39"/>
    <mergeCell ref="A43:D43"/>
    <mergeCell ref="A51:D51"/>
    <mergeCell ref="A53:D53"/>
    <mergeCell ref="A66:D66"/>
    <mergeCell ref="A73:D73"/>
    <mergeCell ref="A5:D5"/>
    <mergeCell ref="A18:D18"/>
    <mergeCell ref="A26:D26"/>
    <mergeCell ref="A30:D30"/>
    <mergeCell ref="A34:D34"/>
    <mergeCell ref="A37:D37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3" t="s">
        <v>167</v>
      </c>
      <c r="B1" s="114"/>
      <c r="C1" s="114"/>
    </row>
    <row r="2" spans="1:3" s="1" customFormat="1" ht="39.950000000000003" customHeight="1">
      <c r="A2" s="115" t="s">
        <v>168</v>
      </c>
      <c r="B2" s="115"/>
      <c r="C2" s="115"/>
    </row>
    <row r="3" spans="1:3" ht="25.5" customHeight="1">
      <c r="A3" s="114"/>
      <c r="B3" s="116" t="s">
        <v>169</v>
      </c>
      <c r="C3" s="117" t="s">
        <v>178</v>
      </c>
    </row>
    <row r="4" spans="1:3" ht="25.5" customHeight="1">
      <c r="A4" s="114"/>
      <c r="B4" s="116" t="s">
        <v>170</v>
      </c>
      <c r="C4" s="118"/>
    </row>
    <row r="5" spans="1:3" ht="25.5" customHeight="1">
      <c r="A5" s="114"/>
      <c r="B5" s="114"/>
      <c r="C5" s="114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/>
  </sheetViews>
  <sheetFormatPr defaultRowHeight="12.75"/>
  <cols>
    <col min="1" max="1" width="5.7109375" style="121" customWidth="1"/>
    <col min="2" max="2" width="54" style="121" customWidth="1"/>
    <col min="3" max="3" width="2.28515625" style="121" customWidth="1"/>
    <col min="4" max="4" width="23" style="121" customWidth="1"/>
    <col min="5" max="256" width="9.140625" style="121"/>
    <col min="257" max="257" width="5.7109375" style="121" customWidth="1"/>
    <col min="258" max="258" width="54" style="121" customWidth="1"/>
    <col min="259" max="259" width="2.28515625" style="121" customWidth="1"/>
    <col min="260" max="260" width="23" style="121" customWidth="1"/>
    <col min="261" max="512" width="9.140625" style="121"/>
    <col min="513" max="513" width="5.7109375" style="121" customWidth="1"/>
    <col min="514" max="514" width="54" style="121" customWidth="1"/>
    <col min="515" max="515" width="2.28515625" style="121" customWidth="1"/>
    <col min="516" max="516" width="23" style="121" customWidth="1"/>
    <col min="517" max="768" width="9.140625" style="121"/>
    <col min="769" max="769" width="5.7109375" style="121" customWidth="1"/>
    <col min="770" max="770" width="54" style="121" customWidth="1"/>
    <col min="771" max="771" width="2.28515625" style="121" customWidth="1"/>
    <col min="772" max="772" width="23" style="121" customWidth="1"/>
    <col min="773" max="1024" width="9.140625" style="121"/>
    <col min="1025" max="1025" width="5.7109375" style="121" customWidth="1"/>
    <col min="1026" max="1026" width="54" style="121" customWidth="1"/>
    <col min="1027" max="1027" width="2.28515625" style="121" customWidth="1"/>
    <col min="1028" max="1028" width="23" style="121" customWidth="1"/>
    <col min="1029" max="1280" width="9.140625" style="121"/>
    <col min="1281" max="1281" width="5.7109375" style="121" customWidth="1"/>
    <col min="1282" max="1282" width="54" style="121" customWidth="1"/>
    <col min="1283" max="1283" width="2.28515625" style="121" customWidth="1"/>
    <col min="1284" max="1284" width="23" style="121" customWidth="1"/>
    <col min="1285" max="1536" width="9.140625" style="121"/>
    <col min="1537" max="1537" width="5.7109375" style="121" customWidth="1"/>
    <col min="1538" max="1538" width="54" style="121" customWidth="1"/>
    <col min="1539" max="1539" width="2.28515625" style="121" customWidth="1"/>
    <col min="1540" max="1540" width="23" style="121" customWidth="1"/>
    <col min="1541" max="1792" width="9.140625" style="121"/>
    <col min="1793" max="1793" width="5.7109375" style="121" customWidth="1"/>
    <col min="1794" max="1794" width="54" style="121" customWidth="1"/>
    <col min="1795" max="1795" width="2.28515625" style="121" customWidth="1"/>
    <col min="1796" max="1796" width="23" style="121" customWidth="1"/>
    <col min="1797" max="2048" width="9.140625" style="121"/>
    <col min="2049" max="2049" width="5.7109375" style="121" customWidth="1"/>
    <col min="2050" max="2050" width="54" style="121" customWidth="1"/>
    <col min="2051" max="2051" width="2.28515625" style="121" customWidth="1"/>
    <col min="2052" max="2052" width="23" style="121" customWidth="1"/>
    <col min="2053" max="2304" width="9.140625" style="121"/>
    <col min="2305" max="2305" width="5.7109375" style="121" customWidth="1"/>
    <col min="2306" max="2306" width="54" style="121" customWidth="1"/>
    <col min="2307" max="2307" width="2.28515625" style="121" customWidth="1"/>
    <col min="2308" max="2308" width="23" style="121" customWidth="1"/>
    <col min="2309" max="2560" width="9.140625" style="121"/>
    <col min="2561" max="2561" width="5.7109375" style="121" customWidth="1"/>
    <col min="2562" max="2562" width="54" style="121" customWidth="1"/>
    <col min="2563" max="2563" width="2.28515625" style="121" customWidth="1"/>
    <col min="2564" max="2564" width="23" style="121" customWidth="1"/>
    <col min="2565" max="2816" width="9.140625" style="121"/>
    <col min="2817" max="2817" width="5.7109375" style="121" customWidth="1"/>
    <col min="2818" max="2818" width="54" style="121" customWidth="1"/>
    <col min="2819" max="2819" width="2.28515625" style="121" customWidth="1"/>
    <col min="2820" max="2820" width="23" style="121" customWidth="1"/>
    <col min="2821" max="3072" width="9.140625" style="121"/>
    <col min="3073" max="3073" width="5.7109375" style="121" customWidth="1"/>
    <col min="3074" max="3074" width="54" style="121" customWidth="1"/>
    <col min="3075" max="3075" width="2.28515625" style="121" customWidth="1"/>
    <col min="3076" max="3076" width="23" style="121" customWidth="1"/>
    <col min="3077" max="3328" width="9.140625" style="121"/>
    <col min="3329" max="3329" width="5.7109375" style="121" customWidth="1"/>
    <col min="3330" max="3330" width="54" style="121" customWidth="1"/>
    <col min="3331" max="3331" width="2.28515625" style="121" customWidth="1"/>
    <col min="3332" max="3332" width="23" style="121" customWidth="1"/>
    <col min="3333" max="3584" width="9.140625" style="121"/>
    <col min="3585" max="3585" width="5.7109375" style="121" customWidth="1"/>
    <col min="3586" max="3586" width="54" style="121" customWidth="1"/>
    <col min="3587" max="3587" width="2.28515625" style="121" customWidth="1"/>
    <col min="3588" max="3588" width="23" style="121" customWidth="1"/>
    <col min="3589" max="3840" width="9.140625" style="121"/>
    <col min="3841" max="3841" width="5.7109375" style="121" customWidth="1"/>
    <col min="3842" max="3842" width="54" style="121" customWidth="1"/>
    <col min="3843" max="3843" width="2.28515625" style="121" customWidth="1"/>
    <col min="3844" max="3844" width="23" style="121" customWidth="1"/>
    <col min="3845" max="4096" width="9.140625" style="121"/>
    <col min="4097" max="4097" width="5.7109375" style="121" customWidth="1"/>
    <col min="4098" max="4098" width="54" style="121" customWidth="1"/>
    <col min="4099" max="4099" width="2.28515625" style="121" customWidth="1"/>
    <col min="4100" max="4100" width="23" style="121" customWidth="1"/>
    <col min="4101" max="4352" width="9.140625" style="121"/>
    <col min="4353" max="4353" width="5.7109375" style="121" customWidth="1"/>
    <col min="4354" max="4354" width="54" style="121" customWidth="1"/>
    <col min="4355" max="4355" width="2.28515625" style="121" customWidth="1"/>
    <col min="4356" max="4356" width="23" style="121" customWidth="1"/>
    <col min="4357" max="4608" width="9.140625" style="121"/>
    <col min="4609" max="4609" width="5.7109375" style="121" customWidth="1"/>
    <col min="4610" max="4610" width="54" style="121" customWidth="1"/>
    <col min="4611" max="4611" width="2.28515625" style="121" customWidth="1"/>
    <col min="4612" max="4612" width="23" style="121" customWidth="1"/>
    <col min="4613" max="4864" width="9.140625" style="121"/>
    <col min="4865" max="4865" width="5.7109375" style="121" customWidth="1"/>
    <col min="4866" max="4866" width="54" style="121" customWidth="1"/>
    <col min="4867" max="4867" width="2.28515625" style="121" customWidth="1"/>
    <col min="4868" max="4868" width="23" style="121" customWidth="1"/>
    <col min="4869" max="5120" width="9.140625" style="121"/>
    <col min="5121" max="5121" width="5.7109375" style="121" customWidth="1"/>
    <col min="5122" max="5122" width="54" style="121" customWidth="1"/>
    <col min="5123" max="5123" width="2.28515625" style="121" customWidth="1"/>
    <col min="5124" max="5124" width="23" style="121" customWidth="1"/>
    <col min="5125" max="5376" width="9.140625" style="121"/>
    <col min="5377" max="5377" width="5.7109375" style="121" customWidth="1"/>
    <col min="5378" max="5378" width="54" style="121" customWidth="1"/>
    <col min="5379" max="5379" width="2.28515625" style="121" customWidth="1"/>
    <col min="5380" max="5380" width="23" style="121" customWidth="1"/>
    <col min="5381" max="5632" width="9.140625" style="121"/>
    <col min="5633" max="5633" width="5.7109375" style="121" customWidth="1"/>
    <col min="5634" max="5634" width="54" style="121" customWidth="1"/>
    <col min="5635" max="5635" width="2.28515625" style="121" customWidth="1"/>
    <col min="5636" max="5636" width="23" style="121" customWidth="1"/>
    <col min="5637" max="5888" width="9.140625" style="121"/>
    <col min="5889" max="5889" width="5.7109375" style="121" customWidth="1"/>
    <col min="5890" max="5890" width="54" style="121" customWidth="1"/>
    <col min="5891" max="5891" width="2.28515625" style="121" customWidth="1"/>
    <col min="5892" max="5892" width="23" style="121" customWidth="1"/>
    <col min="5893" max="6144" width="9.140625" style="121"/>
    <col min="6145" max="6145" width="5.7109375" style="121" customWidth="1"/>
    <col min="6146" max="6146" width="54" style="121" customWidth="1"/>
    <col min="6147" max="6147" width="2.28515625" style="121" customWidth="1"/>
    <col min="6148" max="6148" width="23" style="121" customWidth="1"/>
    <col min="6149" max="6400" width="9.140625" style="121"/>
    <col min="6401" max="6401" width="5.7109375" style="121" customWidth="1"/>
    <col min="6402" max="6402" width="54" style="121" customWidth="1"/>
    <col min="6403" max="6403" width="2.28515625" style="121" customWidth="1"/>
    <col min="6404" max="6404" width="23" style="121" customWidth="1"/>
    <col min="6405" max="6656" width="9.140625" style="121"/>
    <col min="6657" max="6657" width="5.7109375" style="121" customWidth="1"/>
    <col min="6658" max="6658" width="54" style="121" customWidth="1"/>
    <col min="6659" max="6659" width="2.28515625" style="121" customWidth="1"/>
    <col min="6660" max="6660" width="23" style="121" customWidth="1"/>
    <col min="6661" max="6912" width="9.140625" style="121"/>
    <col min="6913" max="6913" width="5.7109375" style="121" customWidth="1"/>
    <col min="6914" max="6914" width="54" style="121" customWidth="1"/>
    <col min="6915" max="6915" width="2.28515625" style="121" customWidth="1"/>
    <col min="6916" max="6916" width="23" style="121" customWidth="1"/>
    <col min="6917" max="7168" width="9.140625" style="121"/>
    <col min="7169" max="7169" width="5.7109375" style="121" customWidth="1"/>
    <col min="7170" max="7170" width="54" style="121" customWidth="1"/>
    <col min="7171" max="7171" width="2.28515625" style="121" customWidth="1"/>
    <col min="7172" max="7172" width="23" style="121" customWidth="1"/>
    <col min="7173" max="7424" width="9.140625" style="121"/>
    <col min="7425" max="7425" width="5.7109375" style="121" customWidth="1"/>
    <col min="7426" max="7426" width="54" style="121" customWidth="1"/>
    <col min="7427" max="7427" width="2.28515625" style="121" customWidth="1"/>
    <col min="7428" max="7428" width="23" style="121" customWidth="1"/>
    <col min="7429" max="7680" width="9.140625" style="121"/>
    <col min="7681" max="7681" width="5.7109375" style="121" customWidth="1"/>
    <col min="7682" max="7682" width="54" style="121" customWidth="1"/>
    <col min="7683" max="7683" width="2.28515625" style="121" customWidth="1"/>
    <col min="7684" max="7684" width="23" style="121" customWidth="1"/>
    <col min="7685" max="7936" width="9.140625" style="121"/>
    <col min="7937" max="7937" width="5.7109375" style="121" customWidth="1"/>
    <col min="7938" max="7938" width="54" style="121" customWidth="1"/>
    <col min="7939" max="7939" width="2.28515625" style="121" customWidth="1"/>
    <col min="7940" max="7940" width="23" style="121" customWidth="1"/>
    <col min="7941" max="8192" width="9.140625" style="121"/>
    <col min="8193" max="8193" width="5.7109375" style="121" customWidth="1"/>
    <col min="8194" max="8194" width="54" style="121" customWidth="1"/>
    <col min="8195" max="8195" width="2.28515625" style="121" customWidth="1"/>
    <col min="8196" max="8196" width="23" style="121" customWidth="1"/>
    <col min="8197" max="8448" width="9.140625" style="121"/>
    <col min="8449" max="8449" width="5.7109375" style="121" customWidth="1"/>
    <col min="8450" max="8450" width="54" style="121" customWidth="1"/>
    <col min="8451" max="8451" width="2.28515625" style="121" customWidth="1"/>
    <col min="8452" max="8452" width="23" style="121" customWidth="1"/>
    <col min="8453" max="8704" width="9.140625" style="121"/>
    <col min="8705" max="8705" width="5.7109375" style="121" customWidth="1"/>
    <col min="8706" max="8706" width="54" style="121" customWidth="1"/>
    <col min="8707" max="8707" width="2.28515625" style="121" customWidth="1"/>
    <col min="8708" max="8708" width="23" style="121" customWidth="1"/>
    <col min="8709" max="8960" width="9.140625" style="121"/>
    <col min="8961" max="8961" width="5.7109375" style="121" customWidth="1"/>
    <col min="8962" max="8962" width="54" style="121" customWidth="1"/>
    <col min="8963" max="8963" width="2.28515625" style="121" customWidth="1"/>
    <col min="8964" max="8964" width="23" style="121" customWidth="1"/>
    <col min="8965" max="9216" width="9.140625" style="121"/>
    <col min="9217" max="9217" width="5.7109375" style="121" customWidth="1"/>
    <col min="9218" max="9218" width="54" style="121" customWidth="1"/>
    <col min="9219" max="9219" width="2.28515625" style="121" customWidth="1"/>
    <col min="9220" max="9220" width="23" style="121" customWidth="1"/>
    <col min="9221" max="9472" width="9.140625" style="121"/>
    <col min="9473" max="9473" width="5.7109375" style="121" customWidth="1"/>
    <col min="9474" max="9474" width="54" style="121" customWidth="1"/>
    <col min="9475" max="9475" width="2.28515625" style="121" customWidth="1"/>
    <col min="9476" max="9476" width="23" style="121" customWidth="1"/>
    <col min="9477" max="9728" width="9.140625" style="121"/>
    <col min="9729" max="9729" width="5.7109375" style="121" customWidth="1"/>
    <col min="9730" max="9730" width="54" style="121" customWidth="1"/>
    <col min="9731" max="9731" width="2.28515625" style="121" customWidth="1"/>
    <col min="9732" max="9732" width="23" style="121" customWidth="1"/>
    <col min="9733" max="9984" width="9.140625" style="121"/>
    <col min="9985" max="9985" width="5.7109375" style="121" customWidth="1"/>
    <col min="9986" max="9986" width="54" style="121" customWidth="1"/>
    <col min="9987" max="9987" width="2.28515625" style="121" customWidth="1"/>
    <col min="9988" max="9988" width="23" style="121" customWidth="1"/>
    <col min="9989" max="10240" width="9.140625" style="121"/>
    <col min="10241" max="10241" width="5.7109375" style="121" customWidth="1"/>
    <col min="10242" max="10242" width="54" style="121" customWidth="1"/>
    <col min="10243" max="10243" width="2.28515625" style="121" customWidth="1"/>
    <col min="10244" max="10244" width="23" style="121" customWidth="1"/>
    <col min="10245" max="10496" width="9.140625" style="121"/>
    <col min="10497" max="10497" width="5.7109375" style="121" customWidth="1"/>
    <col min="10498" max="10498" width="54" style="121" customWidth="1"/>
    <col min="10499" max="10499" width="2.28515625" style="121" customWidth="1"/>
    <col min="10500" max="10500" width="23" style="121" customWidth="1"/>
    <col min="10501" max="10752" width="9.140625" style="121"/>
    <col min="10753" max="10753" width="5.7109375" style="121" customWidth="1"/>
    <col min="10754" max="10754" width="54" style="121" customWidth="1"/>
    <col min="10755" max="10755" width="2.28515625" style="121" customWidth="1"/>
    <col min="10756" max="10756" width="23" style="121" customWidth="1"/>
    <col min="10757" max="11008" width="9.140625" style="121"/>
    <col min="11009" max="11009" width="5.7109375" style="121" customWidth="1"/>
    <col min="11010" max="11010" width="54" style="121" customWidth="1"/>
    <col min="11011" max="11011" width="2.28515625" style="121" customWidth="1"/>
    <col min="11012" max="11012" width="23" style="121" customWidth="1"/>
    <col min="11013" max="11264" width="9.140625" style="121"/>
    <col min="11265" max="11265" width="5.7109375" style="121" customWidth="1"/>
    <col min="11266" max="11266" width="54" style="121" customWidth="1"/>
    <col min="11267" max="11267" width="2.28515625" style="121" customWidth="1"/>
    <col min="11268" max="11268" width="23" style="121" customWidth="1"/>
    <col min="11269" max="11520" width="9.140625" style="121"/>
    <col min="11521" max="11521" width="5.7109375" style="121" customWidth="1"/>
    <col min="11522" max="11522" width="54" style="121" customWidth="1"/>
    <col min="11523" max="11523" width="2.28515625" style="121" customWidth="1"/>
    <col min="11524" max="11524" width="23" style="121" customWidth="1"/>
    <col min="11525" max="11776" width="9.140625" style="121"/>
    <col min="11777" max="11777" width="5.7109375" style="121" customWidth="1"/>
    <col min="11778" max="11778" width="54" style="121" customWidth="1"/>
    <col min="11779" max="11779" width="2.28515625" style="121" customWidth="1"/>
    <col min="11780" max="11780" width="23" style="121" customWidth="1"/>
    <col min="11781" max="12032" width="9.140625" style="121"/>
    <col min="12033" max="12033" width="5.7109375" style="121" customWidth="1"/>
    <col min="12034" max="12034" width="54" style="121" customWidth="1"/>
    <col min="12035" max="12035" width="2.28515625" style="121" customWidth="1"/>
    <col min="12036" max="12036" width="23" style="121" customWidth="1"/>
    <col min="12037" max="12288" width="9.140625" style="121"/>
    <col min="12289" max="12289" width="5.7109375" style="121" customWidth="1"/>
    <col min="12290" max="12290" width="54" style="121" customWidth="1"/>
    <col min="12291" max="12291" width="2.28515625" style="121" customWidth="1"/>
    <col min="12292" max="12292" width="23" style="121" customWidth="1"/>
    <col min="12293" max="12544" width="9.140625" style="121"/>
    <col min="12545" max="12545" width="5.7109375" style="121" customWidth="1"/>
    <col min="12546" max="12546" width="54" style="121" customWidth="1"/>
    <col min="12547" max="12547" width="2.28515625" style="121" customWidth="1"/>
    <col min="12548" max="12548" width="23" style="121" customWidth="1"/>
    <col min="12549" max="12800" width="9.140625" style="121"/>
    <col min="12801" max="12801" width="5.7109375" style="121" customWidth="1"/>
    <col min="12802" max="12802" width="54" style="121" customWidth="1"/>
    <col min="12803" max="12803" width="2.28515625" style="121" customWidth="1"/>
    <col min="12804" max="12804" width="23" style="121" customWidth="1"/>
    <col min="12805" max="13056" width="9.140625" style="121"/>
    <col min="13057" max="13057" width="5.7109375" style="121" customWidth="1"/>
    <col min="13058" max="13058" width="54" style="121" customWidth="1"/>
    <col min="13059" max="13059" width="2.28515625" style="121" customWidth="1"/>
    <col min="13060" max="13060" width="23" style="121" customWidth="1"/>
    <col min="13061" max="13312" width="9.140625" style="121"/>
    <col min="13313" max="13313" width="5.7109375" style="121" customWidth="1"/>
    <col min="13314" max="13314" width="54" style="121" customWidth="1"/>
    <col min="13315" max="13315" width="2.28515625" style="121" customWidth="1"/>
    <col min="13316" max="13316" width="23" style="121" customWidth="1"/>
    <col min="13317" max="13568" width="9.140625" style="121"/>
    <col min="13569" max="13569" width="5.7109375" style="121" customWidth="1"/>
    <col min="13570" max="13570" width="54" style="121" customWidth="1"/>
    <col min="13571" max="13571" width="2.28515625" style="121" customWidth="1"/>
    <col min="13572" max="13572" width="23" style="121" customWidth="1"/>
    <col min="13573" max="13824" width="9.140625" style="121"/>
    <col min="13825" max="13825" width="5.7109375" style="121" customWidth="1"/>
    <col min="13826" max="13826" width="54" style="121" customWidth="1"/>
    <col min="13827" max="13827" width="2.28515625" style="121" customWidth="1"/>
    <col min="13828" max="13828" width="23" style="121" customWidth="1"/>
    <col min="13829" max="14080" width="9.140625" style="121"/>
    <col min="14081" max="14081" width="5.7109375" style="121" customWidth="1"/>
    <col min="14082" max="14082" width="54" style="121" customWidth="1"/>
    <col min="14083" max="14083" width="2.28515625" style="121" customWidth="1"/>
    <col min="14084" max="14084" width="23" style="121" customWidth="1"/>
    <col min="14085" max="14336" width="9.140625" style="121"/>
    <col min="14337" max="14337" width="5.7109375" style="121" customWidth="1"/>
    <col min="14338" max="14338" width="54" style="121" customWidth="1"/>
    <col min="14339" max="14339" width="2.28515625" style="121" customWidth="1"/>
    <col min="14340" max="14340" width="23" style="121" customWidth="1"/>
    <col min="14341" max="14592" width="9.140625" style="121"/>
    <col min="14593" max="14593" width="5.7109375" style="121" customWidth="1"/>
    <col min="14594" max="14594" width="54" style="121" customWidth="1"/>
    <col min="14595" max="14595" width="2.28515625" style="121" customWidth="1"/>
    <col min="14596" max="14596" width="23" style="121" customWidth="1"/>
    <col min="14597" max="14848" width="9.140625" style="121"/>
    <col min="14849" max="14849" width="5.7109375" style="121" customWidth="1"/>
    <col min="14850" max="14850" width="54" style="121" customWidth="1"/>
    <col min="14851" max="14851" width="2.28515625" style="121" customWidth="1"/>
    <col min="14852" max="14852" width="23" style="121" customWidth="1"/>
    <col min="14853" max="15104" width="9.140625" style="121"/>
    <col min="15105" max="15105" width="5.7109375" style="121" customWidth="1"/>
    <col min="15106" max="15106" width="54" style="121" customWidth="1"/>
    <col min="15107" max="15107" width="2.28515625" style="121" customWidth="1"/>
    <col min="15108" max="15108" width="23" style="121" customWidth="1"/>
    <col min="15109" max="15360" width="9.140625" style="121"/>
    <col min="15361" max="15361" width="5.7109375" style="121" customWidth="1"/>
    <col min="15362" max="15362" width="54" style="121" customWidth="1"/>
    <col min="15363" max="15363" width="2.28515625" style="121" customWidth="1"/>
    <col min="15364" max="15364" width="23" style="121" customWidth="1"/>
    <col min="15365" max="15616" width="9.140625" style="121"/>
    <col min="15617" max="15617" width="5.7109375" style="121" customWidth="1"/>
    <col min="15618" max="15618" width="54" style="121" customWidth="1"/>
    <col min="15619" max="15619" width="2.28515625" style="121" customWidth="1"/>
    <col min="15620" max="15620" width="23" style="121" customWidth="1"/>
    <col min="15621" max="15872" width="9.140625" style="121"/>
    <col min="15873" max="15873" width="5.7109375" style="121" customWidth="1"/>
    <col min="15874" max="15874" width="54" style="121" customWidth="1"/>
    <col min="15875" max="15875" width="2.28515625" style="121" customWidth="1"/>
    <col min="15876" max="15876" width="23" style="121" customWidth="1"/>
    <col min="15877" max="16128" width="9.140625" style="121"/>
    <col min="16129" max="16129" width="5.7109375" style="121" customWidth="1"/>
    <col min="16130" max="16130" width="54" style="121" customWidth="1"/>
    <col min="16131" max="16131" width="2.28515625" style="121" customWidth="1"/>
    <col min="16132" max="16132" width="23" style="121" customWidth="1"/>
    <col min="16133" max="16384" width="9.140625" style="121"/>
  </cols>
  <sheetData>
    <row r="1" spans="1:5" ht="66.75" customHeight="1">
      <c r="A1" s="120" t="s">
        <v>171</v>
      </c>
    </row>
    <row r="2" spans="1:5" s="124" customFormat="1" ht="45" customHeight="1">
      <c r="A2" s="122" t="s">
        <v>172</v>
      </c>
      <c r="B2" s="123"/>
    </row>
    <row r="3" spans="1:5" s="125" customFormat="1" ht="30" customHeight="1">
      <c r="B3" s="126" t="s">
        <v>155</v>
      </c>
      <c r="C3" s="127"/>
      <c r="D3" s="128">
        <f>Práce!G199</f>
        <v>0</v>
      </c>
      <c r="E3" s="129"/>
    </row>
    <row r="4" spans="1:5" s="125" customFormat="1" ht="30" customHeight="1">
      <c r="B4" s="126" t="s">
        <v>173</v>
      </c>
      <c r="C4" s="130"/>
      <c r="D4" s="128">
        <f>1.21*D3</f>
        <v>0</v>
      </c>
      <c r="E4" s="129"/>
    </row>
    <row r="5" spans="1:5" s="125" customFormat="1" ht="38.25" customHeight="1">
      <c r="A5" s="131" t="s">
        <v>174</v>
      </c>
      <c r="B5" s="132"/>
      <c r="C5" s="133"/>
      <c r="D5" s="134"/>
      <c r="E5" s="135"/>
    </row>
    <row r="6" spans="1:5" s="125" customFormat="1" ht="54.75" customHeight="1">
      <c r="A6" s="170" t="s">
        <v>179</v>
      </c>
      <c r="B6" s="170"/>
      <c r="C6" s="133"/>
      <c r="D6" s="136"/>
      <c r="E6" s="135"/>
    </row>
    <row r="7" spans="1:5" s="125" customFormat="1" ht="30" customHeight="1">
      <c r="B7" s="126" t="s">
        <v>155</v>
      </c>
      <c r="C7" s="127"/>
      <c r="D7" s="141">
        <f>4.5*140000*Index!C4</f>
        <v>0</v>
      </c>
      <c r="E7" s="142"/>
    </row>
    <row r="8" spans="1:5" s="125" customFormat="1" ht="30" customHeight="1">
      <c r="B8" s="126" t="s">
        <v>173</v>
      </c>
      <c r="C8" s="130"/>
      <c r="D8" s="128">
        <f>1.21*D7</f>
        <v>0</v>
      </c>
      <c r="E8" s="129"/>
    </row>
    <row r="9" spans="1:5" s="125" customFormat="1" ht="41.25" customHeight="1">
      <c r="A9" s="122" t="s">
        <v>175</v>
      </c>
      <c r="B9" s="137"/>
      <c r="C9" s="130"/>
      <c r="D9" s="138"/>
      <c r="E9" s="135"/>
    </row>
    <row r="10" spans="1:5" s="125" customFormat="1" ht="30" customHeight="1">
      <c r="B10" s="139" t="s">
        <v>176</v>
      </c>
      <c r="C10" s="130"/>
      <c r="D10" s="140">
        <f>D3+D7</f>
        <v>0</v>
      </c>
      <c r="E10" s="129"/>
    </row>
    <row r="11" spans="1:5" s="125" customFormat="1" ht="30" customHeight="1">
      <c r="B11" s="139" t="s">
        <v>177</v>
      </c>
      <c r="C11" s="130"/>
      <c r="D11" s="140">
        <f>D4+D8</f>
        <v>0</v>
      </c>
      <c r="E11" s="129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showGridLines="0" showRowColHeaders="0" workbookViewId="0"/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3" ht="23.1" customHeight="1">
      <c r="A1" s="1" t="s">
        <v>29</v>
      </c>
    </row>
    <row r="2" spans="1:3" ht="40.15" customHeight="1">
      <c r="A2" s="1" t="s">
        <v>273</v>
      </c>
    </row>
    <row r="3" spans="1:3" s="9" customFormat="1" ht="15.75">
      <c r="A3" s="10" t="s">
        <v>30</v>
      </c>
      <c r="B3" s="12" t="s">
        <v>31</v>
      </c>
    </row>
    <row r="4" spans="1:3" ht="15">
      <c r="A4" s="172" t="s">
        <v>258</v>
      </c>
      <c r="B4" s="173">
        <v>556</v>
      </c>
    </row>
    <row r="5" spans="1:3" ht="15">
      <c r="A5" s="174" t="s">
        <v>259</v>
      </c>
      <c r="B5" s="175">
        <v>204</v>
      </c>
    </row>
    <row r="6" spans="1:3" ht="15">
      <c r="A6" s="174" t="s">
        <v>260</v>
      </c>
      <c r="B6" s="175">
        <v>299</v>
      </c>
    </row>
    <row r="7" spans="1:3" ht="15">
      <c r="A7" s="174" t="s">
        <v>261</v>
      </c>
      <c r="B7" s="175">
        <v>200</v>
      </c>
    </row>
    <row r="8" spans="1:3" ht="15">
      <c r="A8" s="174" t="s">
        <v>262</v>
      </c>
      <c r="B8" s="175">
        <v>102</v>
      </c>
    </row>
    <row r="9" spans="1:3" ht="15">
      <c r="A9" s="174" t="s">
        <v>263</v>
      </c>
      <c r="B9" s="175">
        <v>152</v>
      </c>
    </row>
    <row r="10" spans="1:3" ht="15">
      <c r="A10" s="174" t="s">
        <v>264</v>
      </c>
      <c r="B10" s="175">
        <v>154</v>
      </c>
    </row>
    <row r="11" spans="1:3" ht="15">
      <c r="A11" s="174" t="s">
        <v>265</v>
      </c>
      <c r="B11" s="175">
        <v>350</v>
      </c>
    </row>
    <row r="12" spans="1:3" ht="15">
      <c r="A12" s="174" t="s">
        <v>266</v>
      </c>
      <c r="B12" s="175">
        <v>253</v>
      </c>
    </row>
    <row r="13" spans="1:3" ht="15">
      <c r="A13" s="174" t="s">
        <v>267</v>
      </c>
      <c r="B13" s="175">
        <v>263</v>
      </c>
    </row>
    <row r="14" spans="1:3" ht="15">
      <c r="A14" s="174" t="s">
        <v>268</v>
      </c>
      <c r="B14" s="175">
        <v>83623</v>
      </c>
    </row>
    <row r="15" spans="1:3" ht="15">
      <c r="A15" s="174" t="s">
        <v>269</v>
      </c>
      <c r="B15" s="175">
        <v>146</v>
      </c>
    </row>
    <row r="16" spans="1:3" ht="15">
      <c r="A16" s="174" t="s">
        <v>270</v>
      </c>
      <c r="B16" s="175">
        <v>106</v>
      </c>
      <c r="C16" s="65"/>
    </row>
    <row r="17" spans="1:2" ht="15">
      <c r="A17" s="176" t="s">
        <v>271</v>
      </c>
      <c r="B17" s="177">
        <v>919</v>
      </c>
    </row>
    <row r="18" spans="1:2" s="9" customFormat="1" ht="15.75">
      <c r="A18" s="10" t="s">
        <v>32</v>
      </c>
      <c r="B18" s="11">
        <f>SUM(B4:B17)</f>
        <v>87327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39"/>
  <sheetViews>
    <sheetView showGridLines="0" showRowColHeaders="0" zoomScale="115" zoomScaleNormal="115" workbookViewId="0"/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27</v>
      </c>
    </row>
    <row r="2" spans="1:6" ht="40.15" customHeight="1">
      <c r="A2" s="1" t="s">
        <v>273</v>
      </c>
    </row>
    <row r="3" spans="1:6" s="3" customFormat="1">
      <c r="A3" s="63" t="s">
        <v>26</v>
      </c>
      <c r="B3" s="159" t="s">
        <v>2</v>
      </c>
      <c r="C3" s="157" t="s">
        <v>1</v>
      </c>
      <c r="D3" s="157"/>
      <c r="E3" s="157"/>
      <c r="F3" s="158"/>
    </row>
    <row r="4" spans="1:6" s="3" customFormat="1">
      <c r="A4" s="64" t="s">
        <v>0</v>
      </c>
      <c r="B4" s="160"/>
      <c r="C4" s="6" t="s">
        <v>3</v>
      </c>
      <c r="D4" s="6" t="s">
        <v>4</v>
      </c>
      <c r="E4" s="7" t="s">
        <v>5</v>
      </c>
      <c r="F4" s="8" t="s">
        <v>6</v>
      </c>
    </row>
    <row r="6" spans="1:6" s="4" customFormat="1" ht="15">
      <c r="A6" s="183" t="s">
        <v>18</v>
      </c>
      <c r="B6" s="184" t="s">
        <v>7</v>
      </c>
      <c r="C6" s="185">
        <f>SUM(C7:C20)</f>
        <v>64252</v>
      </c>
      <c r="D6" s="185">
        <f>SUM(D7:D20)</f>
        <v>54078</v>
      </c>
      <c r="E6" s="185">
        <f>SUM(E7:E20)</f>
        <v>8485</v>
      </c>
      <c r="F6" s="186">
        <f>SUM(F7:F20)</f>
        <v>1689</v>
      </c>
    </row>
    <row r="7" spans="1:6" s="178" customFormat="1" ht="14.25">
      <c r="A7" s="187" t="s">
        <v>8</v>
      </c>
      <c r="B7" s="188" t="s">
        <v>7</v>
      </c>
      <c r="C7" s="189">
        <f t="shared" ref="C7:C39" si="0">SUM(D7:F7)</f>
        <v>1054</v>
      </c>
      <c r="D7" s="189">
        <v>949</v>
      </c>
      <c r="E7" s="189">
        <v>105</v>
      </c>
      <c r="F7" s="190"/>
    </row>
    <row r="8" spans="1:6" s="178" customFormat="1" ht="14.25">
      <c r="A8" s="187" t="s">
        <v>9</v>
      </c>
      <c r="B8" s="188" t="s">
        <v>7</v>
      </c>
      <c r="C8" s="189">
        <f t="shared" si="0"/>
        <v>3886</v>
      </c>
      <c r="D8" s="189">
        <v>3886</v>
      </c>
      <c r="E8" s="189"/>
      <c r="F8" s="190"/>
    </row>
    <row r="9" spans="1:6" s="178" customFormat="1" ht="14.25">
      <c r="A9" s="187" t="s">
        <v>190</v>
      </c>
      <c r="B9" s="188" t="s">
        <v>7</v>
      </c>
      <c r="C9" s="189">
        <f t="shared" si="0"/>
        <v>57</v>
      </c>
      <c r="D9" s="189"/>
      <c r="E9" s="189">
        <v>57</v>
      </c>
      <c r="F9" s="190"/>
    </row>
    <row r="10" spans="1:6" s="178" customFormat="1" ht="14.25">
      <c r="A10" s="187" t="s">
        <v>22</v>
      </c>
      <c r="B10" s="188" t="s">
        <v>7</v>
      </c>
      <c r="C10" s="189">
        <f t="shared" si="0"/>
        <v>17</v>
      </c>
      <c r="D10" s="189">
        <v>17</v>
      </c>
      <c r="E10" s="189"/>
      <c r="F10" s="190"/>
    </row>
    <row r="11" spans="1:6" s="178" customFormat="1" ht="14.25">
      <c r="A11" s="187" t="s">
        <v>19</v>
      </c>
      <c r="B11" s="188" t="s">
        <v>7</v>
      </c>
      <c r="C11" s="189">
        <f t="shared" si="0"/>
        <v>3810</v>
      </c>
      <c r="D11" s="189">
        <v>2424</v>
      </c>
      <c r="E11" s="189">
        <v>1308</v>
      </c>
      <c r="F11" s="190">
        <v>78</v>
      </c>
    </row>
    <row r="12" spans="1:6" s="178" customFormat="1" ht="14.25">
      <c r="A12" s="187" t="s">
        <v>10</v>
      </c>
      <c r="B12" s="188" t="s">
        <v>7</v>
      </c>
      <c r="C12" s="189">
        <f t="shared" si="0"/>
        <v>57</v>
      </c>
      <c r="D12" s="189">
        <v>41</v>
      </c>
      <c r="E12" s="189">
        <v>16</v>
      </c>
      <c r="F12" s="190"/>
    </row>
    <row r="13" spans="1:6" s="178" customFormat="1" ht="14.25">
      <c r="A13" s="187" t="s">
        <v>11</v>
      </c>
      <c r="B13" s="188" t="s">
        <v>7</v>
      </c>
      <c r="C13" s="189">
        <f t="shared" si="0"/>
        <v>212</v>
      </c>
      <c r="D13" s="189"/>
      <c r="E13" s="189">
        <v>212</v>
      </c>
      <c r="F13" s="190"/>
    </row>
    <row r="14" spans="1:6" s="178" customFormat="1" ht="14.25">
      <c r="A14" s="187" t="s">
        <v>12</v>
      </c>
      <c r="B14" s="188" t="s">
        <v>7</v>
      </c>
      <c r="C14" s="189">
        <f t="shared" si="0"/>
        <v>1047</v>
      </c>
      <c r="D14" s="189">
        <v>966</v>
      </c>
      <c r="E14" s="189">
        <v>81</v>
      </c>
      <c r="F14" s="190"/>
    </row>
    <row r="15" spans="1:6" s="178" customFormat="1" ht="14.25">
      <c r="A15" s="187" t="s">
        <v>13</v>
      </c>
      <c r="B15" s="188" t="s">
        <v>7</v>
      </c>
      <c r="C15" s="189">
        <f t="shared" si="0"/>
        <v>39286</v>
      </c>
      <c r="D15" s="189">
        <v>33556</v>
      </c>
      <c r="E15" s="189">
        <v>4119</v>
      </c>
      <c r="F15" s="190">
        <v>1611</v>
      </c>
    </row>
    <row r="16" spans="1:6" s="178" customFormat="1" ht="14.25">
      <c r="A16" s="187" t="s">
        <v>14</v>
      </c>
      <c r="B16" s="188" t="s">
        <v>7</v>
      </c>
      <c r="C16" s="189">
        <f t="shared" si="0"/>
        <v>19</v>
      </c>
      <c r="D16" s="189">
        <v>19</v>
      </c>
      <c r="E16" s="189"/>
      <c r="F16" s="190"/>
    </row>
    <row r="17" spans="1:6" s="178" customFormat="1" ht="14.25">
      <c r="A17" s="187" t="s">
        <v>15</v>
      </c>
      <c r="B17" s="188" t="s">
        <v>7</v>
      </c>
      <c r="C17" s="189">
        <f t="shared" si="0"/>
        <v>3248</v>
      </c>
      <c r="D17" s="189">
        <v>2633</v>
      </c>
      <c r="E17" s="189">
        <v>615</v>
      </c>
      <c r="F17" s="190"/>
    </row>
    <row r="18" spans="1:6" s="178" customFormat="1" ht="14.25">
      <c r="A18" s="187" t="s">
        <v>210</v>
      </c>
      <c r="B18" s="188" t="s">
        <v>7</v>
      </c>
      <c r="C18" s="189">
        <f t="shared" si="0"/>
        <v>851</v>
      </c>
      <c r="D18" s="189">
        <v>851</v>
      </c>
      <c r="E18" s="189"/>
      <c r="F18" s="190"/>
    </row>
    <row r="19" spans="1:6" s="178" customFormat="1" ht="14.25">
      <c r="A19" s="187" t="s">
        <v>16</v>
      </c>
      <c r="B19" s="188" t="s">
        <v>7</v>
      </c>
      <c r="C19" s="189">
        <f t="shared" si="0"/>
        <v>7544</v>
      </c>
      <c r="D19" s="189">
        <v>5572</v>
      </c>
      <c r="E19" s="189">
        <v>1972</v>
      </c>
      <c r="F19" s="190"/>
    </row>
    <row r="20" spans="1:6" s="178" customFormat="1" ht="14.25">
      <c r="A20" s="187" t="s">
        <v>17</v>
      </c>
      <c r="B20" s="188" t="s">
        <v>7</v>
      </c>
      <c r="C20" s="189">
        <f t="shared" si="0"/>
        <v>3164</v>
      </c>
      <c r="D20" s="189">
        <v>3164</v>
      </c>
      <c r="E20" s="189"/>
      <c r="F20" s="190"/>
    </row>
    <row r="21" spans="1:6" s="178" customFormat="1" ht="14.25">
      <c r="A21" s="191" t="s">
        <v>272</v>
      </c>
      <c r="B21" s="192" t="s">
        <v>7</v>
      </c>
      <c r="C21" s="193">
        <f>SUM(C22)</f>
        <v>7032</v>
      </c>
      <c r="D21" s="193">
        <f>SUM(D22)</f>
        <v>7032</v>
      </c>
      <c r="E21" s="193">
        <f>SUM(E22)</f>
        <v>0</v>
      </c>
      <c r="F21" s="194">
        <f>SUM(F22)</f>
        <v>0</v>
      </c>
    </row>
    <row r="22" spans="1:6" s="178" customFormat="1" ht="14.25">
      <c r="A22" s="187" t="s">
        <v>13</v>
      </c>
      <c r="B22" s="188" t="s">
        <v>7</v>
      </c>
      <c r="C22" s="189">
        <f t="shared" si="0"/>
        <v>7032</v>
      </c>
      <c r="D22" s="189">
        <v>7032</v>
      </c>
      <c r="E22" s="189"/>
      <c r="F22" s="190"/>
    </row>
    <row r="23" spans="1:6" s="178" customFormat="1" ht="14.25">
      <c r="A23" s="191" t="s">
        <v>20</v>
      </c>
      <c r="B23" s="192" t="s">
        <v>7</v>
      </c>
      <c r="C23" s="193">
        <f>SUM(C24:C30)</f>
        <v>3704</v>
      </c>
      <c r="D23" s="193">
        <f>SUM(D24:D30)</f>
        <v>3704</v>
      </c>
      <c r="E23" s="193">
        <f>SUM(E24:E30)</f>
        <v>0</v>
      </c>
      <c r="F23" s="194">
        <f>SUM(F24:F30)</f>
        <v>0</v>
      </c>
    </row>
    <row r="24" spans="1:6" s="178" customFormat="1" ht="14.25">
      <c r="A24" s="187" t="s">
        <v>21</v>
      </c>
      <c r="B24" s="188" t="s">
        <v>7</v>
      </c>
      <c r="C24" s="189">
        <f t="shared" si="0"/>
        <v>548</v>
      </c>
      <c r="D24" s="189">
        <v>548</v>
      </c>
      <c r="E24" s="189"/>
      <c r="F24" s="190"/>
    </row>
    <row r="25" spans="1:6" s="178" customFormat="1" ht="14.25">
      <c r="A25" s="187" t="s">
        <v>8</v>
      </c>
      <c r="B25" s="188" t="s">
        <v>7</v>
      </c>
      <c r="C25" s="189">
        <f t="shared" si="0"/>
        <v>71</v>
      </c>
      <c r="D25" s="189">
        <v>71</v>
      </c>
      <c r="E25" s="189"/>
      <c r="F25" s="190"/>
    </row>
    <row r="26" spans="1:6" s="178" customFormat="1" ht="14.25">
      <c r="A26" s="187" t="s">
        <v>9</v>
      </c>
      <c r="B26" s="188" t="s">
        <v>7</v>
      </c>
      <c r="C26" s="189">
        <f t="shared" si="0"/>
        <v>9</v>
      </c>
      <c r="D26" s="189">
        <v>9</v>
      </c>
      <c r="E26" s="189"/>
      <c r="F26" s="190"/>
    </row>
    <row r="27" spans="1:6" s="178" customFormat="1" ht="14.25">
      <c r="A27" s="187" t="s">
        <v>190</v>
      </c>
      <c r="B27" s="188" t="s">
        <v>7</v>
      </c>
      <c r="C27" s="189">
        <f t="shared" si="0"/>
        <v>8</v>
      </c>
      <c r="D27" s="189">
        <v>8</v>
      </c>
      <c r="E27" s="189"/>
      <c r="F27" s="190"/>
    </row>
    <row r="28" spans="1:6" s="178" customFormat="1" ht="14.25">
      <c r="A28" s="187" t="s">
        <v>22</v>
      </c>
      <c r="B28" s="188" t="s">
        <v>7</v>
      </c>
      <c r="C28" s="189">
        <f t="shared" si="0"/>
        <v>107</v>
      </c>
      <c r="D28" s="189">
        <v>107</v>
      </c>
      <c r="E28" s="189"/>
      <c r="F28" s="190"/>
    </row>
    <row r="29" spans="1:6" s="178" customFormat="1" ht="14.25">
      <c r="A29" s="187" t="s">
        <v>13</v>
      </c>
      <c r="B29" s="188" t="s">
        <v>7</v>
      </c>
      <c r="C29" s="189">
        <f t="shared" si="0"/>
        <v>415</v>
      </c>
      <c r="D29" s="189">
        <v>415</v>
      </c>
      <c r="E29" s="189"/>
      <c r="F29" s="190"/>
    </row>
    <row r="30" spans="1:6" s="178" customFormat="1" ht="14.25">
      <c r="A30" s="187" t="s">
        <v>17</v>
      </c>
      <c r="B30" s="188" t="s">
        <v>7</v>
      </c>
      <c r="C30" s="189">
        <f t="shared" si="0"/>
        <v>2546</v>
      </c>
      <c r="D30" s="189">
        <v>2546</v>
      </c>
      <c r="E30" s="189"/>
      <c r="F30" s="190"/>
    </row>
    <row r="31" spans="1:6" s="178" customFormat="1" ht="14.25">
      <c r="A31" s="191" t="s">
        <v>23</v>
      </c>
      <c r="B31" s="195" t="s">
        <v>7</v>
      </c>
      <c r="C31" s="196">
        <f>SUM(C32)</f>
        <v>3458</v>
      </c>
      <c r="D31" s="196">
        <f>SUM(D32)</f>
        <v>3458</v>
      </c>
      <c r="E31" s="196">
        <f>SUM(E32)</f>
        <v>0</v>
      </c>
      <c r="F31" s="197">
        <f t="shared" ref="F31" si="1">SUM(F32)</f>
        <v>0</v>
      </c>
    </row>
    <row r="32" spans="1:6" s="178" customFormat="1" ht="14.25">
      <c r="A32" s="187" t="s">
        <v>9</v>
      </c>
      <c r="B32" s="188" t="s">
        <v>7</v>
      </c>
      <c r="C32" s="189">
        <f t="shared" si="0"/>
        <v>3458</v>
      </c>
      <c r="D32" s="189">
        <v>3458</v>
      </c>
      <c r="E32" s="189"/>
      <c r="F32" s="190"/>
    </row>
    <row r="33" spans="1:6" s="178" customFormat="1" ht="14.25">
      <c r="A33" s="191" t="s">
        <v>24</v>
      </c>
      <c r="B33" s="195" t="s">
        <v>7</v>
      </c>
      <c r="C33" s="196">
        <f>SUM(C34:C35)</f>
        <v>418</v>
      </c>
      <c r="D33" s="196">
        <f>SUM(D34:D35)</f>
        <v>337</v>
      </c>
      <c r="E33" s="196">
        <f>SUM(E34:E35)</f>
        <v>81</v>
      </c>
      <c r="F33" s="197">
        <f>SUM(F34)</f>
        <v>0</v>
      </c>
    </row>
    <row r="34" spans="1:6" s="178" customFormat="1" ht="14.25">
      <c r="A34" s="187" t="s">
        <v>9</v>
      </c>
      <c r="B34" s="188" t="s">
        <v>7</v>
      </c>
      <c r="C34" s="189">
        <f t="shared" si="0"/>
        <v>337</v>
      </c>
      <c r="D34" s="189">
        <v>337</v>
      </c>
      <c r="E34" s="189"/>
      <c r="F34" s="190"/>
    </row>
    <row r="35" spans="1:6" s="178" customFormat="1" ht="14.25">
      <c r="A35" s="187" t="s">
        <v>11</v>
      </c>
      <c r="B35" s="188" t="s">
        <v>7</v>
      </c>
      <c r="C35" s="189">
        <f t="shared" si="0"/>
        <v>81</v>
      </c>
      <c r="D35" s="189"/>
      <c r="E35" s="189">
        <v>81</v>
      </c>
      <c r="F35" s="190"/>
    </row>
    <row r="36" spans="1:6" s="178" customFormat="1" ht="14.25">
      <c r="A36" s="191" t="s">
        <v>25</v>
      </c>
      <c r="B36" s="195" t="s">
        <v>7</v>
      </c>
      <c r="C36" s="196">
        <f>SUM(C37:C38)</f>
        <v>8256</v>
      </c>
      <c r="D36" s="196">
        <f>SUM(D37:D38)</f>
        <v>7101</v>
      </c>
      <c r="E36" s="196">
        <f>SUM(E37:E38)</f>
        <v>1016</v>
      </c>
      <c r="F36" s="197">
        <f>SUM(F37:F38)</f>
        <v>139</v>
      </c>
    </row>
    <row r="37" spans="1:6" s="178" customFormat="1" ht="14.25">
      <c r="A37" s="187" t="s">
        <v>8</v>
      </c>
      <c r="B37" s="188" t="s">
        <v>7</v>
      </c>
      <c r="C37" s="189">
        <f t="shared" si="0"/>
        <v>209</v>
      </c>
      <c r="D37" s="189">
        <v>200</v>
      </c>
      <c r="E37" s="189">
        <v>9</v>
      </c>
      <c r="F37" s="190"/>
    </row>
    <row r="38" spans="1:6" s="178" customFormat="1" ht="14.25">
      <c r="A38" s="198" t="s">
        <v>13</v>
      </c>
      <c r="B38" s="199" t="s">
        <v>7</v>
      </c>
      <c r="C38" s="200">
        <f t="shared" si="0"/>
        <v>8047</v>
      </c>
      <c r="D38" s="200">
        <v>6901</v>
      </c>
      <c r="E38" s="200">
        <v>1007</v>
      </c>
      <c r="F38" s="201">
        <v>139</v>
      </c>
    </row>
    <row r="39" spans="1:6" s="178" customFormat="1" ht="18.600000000000001" customHeight="1">
      <c r="A39" s="179" t="s">
        <v>28</v>
      </c>
      <c r="B39" s="180" t="s">
        <v>7</v>
      </c>
      <c r="C39" s="181">
        <f>SUM(C6:C38)/2</f>
        <v>87120</v>
      </c>
      <c r="D39" s="181">
        <f>SUM(D6:D38)/2</f>
        <v>75710</v>
      </c>
      <c r="E39" s="181">
        <f>SUM(E6:E38)/2</f>
        <v>9582</v>
      </c>
      <c r="F39" s="182">
        <f>SUM(F6:F38)/2</f>
        <v>1828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223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184</v>
      </c>
      <c r="D8" s="151">
        <v>104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224</v>
      </c>
      <c r="D14" s="151">
        <v>5</v>
      </c>
    </row>
    <row r="15" spans="1:4" ht="38.25">
      <c r="B15" s="152">
        <v>185811111</v>
      </c>
      <c r="C15" s="150" t="s">
        <v>187</v>
      </c>
      <c r="D15" s="151">
        <v>1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184</v>
      </c>
      <c r="D17" s="151">
        <v>104</v>
      </c>
    </row>
    <row r="18" spans="1:4">
      <c r="B18" s="149" t="s">
        <v>185</v>
      </c>
      <c r="C18" s="150"/>
      <c r="D18" s="151"/>
    </row>
    <row r="19" spans="1:4" ht="25.5">
      <c r="B19" s="152">
        <v>111151122</v>
      </c>
      <c r="C19" s="150" t="s">
        <v>227</v>
      </c>
      <c r="D19" s="151">
        <v>5</v>
      </c>
    </row>
    <row r="20" spans="1:4" ht="38.25">
      <c r="B20" s="152">
        <v>185811121</v>
      </c>
      <c r="C20" s="150" t="s">
        <v>188</v>
      </c>
      <c r="D20" s="151">
        <v>1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184</v>
      </c>
      <c r="D22" s="151">
        <v>104</v>
      </c>
    </row>
    <row r="23" spans="1:4">
      <c r="B23" s="149" t="s">
        <v>186</v>
      </c>
      <c r="C23" s="150"/>
      <c r="D23" s="151"/>
    </row>
    <row r="24" spans="1:4" ht="25.5">
      <c r="B24" s="152">
        <v>111151123</v>
      </c>
      <c r="C24" s="150" t="s">
        <v>228</v>
      </c>
      <c r="D24" s="151">
        <v>5</v>
      </c>
    </row>
    <row r="25" spans="1:4" ht="38.25">
      <c r="B25" s="152">
        <v>185811131</v>
      </c>
      <c r="C25" s="150" t="s">
        <v>189</v>
      </c>
      <c r="D25" s="151">
        <v>1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184</v>
      </c>
      <c r="D27" s="151">
        <v>104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184</v>
      </c>
      <c r="D30" s="151">
        <v>104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184</v>
      </c>
      <c r="D33" s="151">
        <v>104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194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>
      <c r="B40" s="152">
        <v>999990001</v>
      </c>
      <c r="C40" s="150" t="s">
        <v>184</v>
      </c>
      <c r="D40" s="151">
        <v>104</v>
      </c>
    </row>
    <row r="41" spans="1:4">
      <c r="B41" s="152">
        <v>999990027</v>
      </c>
      <c r="C41" s="150" t="s">
        <v>195</v>
      </c>
      <c r="D41" s="151">
        <v>1</v>
      </c>
    </row>
    <row r="42" spans="1:4">
      <c r="A42" s="146" t="s">
        <v>196</v>
      </c>
      <c r="B42" s="146"/>
      <c r="C42" s="147"/>
      <c r="D42" s="148"/>
    </row>
    <row r="43" spans="1:4">
      <c r="B43" s="149" t="s">
        <v>222</v>
      </c>
      <c r="C43" s="150"/>
      <c r="D43" s="151"/>
    </row>
    <row r="44" spans="1:4">
      <c r="B44" s="152">
        <v>999990001</v>
      </c>
      <c r="C44" s="150" t="s">
        <v>184</v>
      </c>
      <c r="D44" s="151">
        <v>104</v>
      </c>
    </row>
    <row r="45" spans="1:4">
      <c r="B45" s="152">
        <v>999990027</v>
      </c>
      <c r="C45" s="150" t="s">
        <v>195</v>
      </c>
      <c r="D45" s="151">
        <v>1</v>
      </c>
    </row>
    <row r="46" spans="1:4">
      <c r="A46" s="146" t="s">
        <v>117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38.25">
      <c r="B48" s="152">
        <v>185804311</v>
      </c>
      <c r="C48" s="150" t="s">
        <v>197</v>
      </c>
      <c r="D48" s="151">
        <v>0.2</v>
      </c>
    </row>
    <row r="49" spans="1:4">
      <c r="B49" s="152">
        <v>185851121</v>
      </c>
      <c r="C49" s="150" t="s">
        <v>198</v>
      </c>
      <c r="D49" s="151">
        <v>0.2</v>
      </c>
    </row>
    <row r="50" spans="1:4" ht="25.5">
      <c r="B50" s="152">
        <v>185851129</v>
      </c>
      <c r="C50" s="150" t="s">
        <v>232</v>
      </c>
      <c r="D50" s="151">
        <v>1</v>
      </c>
    </row>
    <row r="51" spans="1:4">
      <c r="A51" s="146" t="s">
        <v>199</v>
      </c>
      <c r="B51" s="146"/>
      <c r="C51" s="147"/>
      <c r="D51" s="148"/>
    </row>
    <row r="52" spans="1:4">
      <c r="B52" s="149" t="s">
        <v>222</v>
      </c>
      <c r="C52" s="150"/>
      <c r="D52" s="151"/>
    </row>
    <row r="53" spans="1:4">
      <c r="B53" s="152">
        <v>999990001</v>
      </c>
      <c r="C53" s="150" t="s">
        <v>184</v>
      </c>
      <c r="D53" s="151">
        <v>104</v>
      </c>
    </row>
    <row r="54" spans="1:4">
      <c r="A54" s="146" t="s">
        <v>22</v>
      </c>
      <c r="B54" s="146"/>
      <c r="C54" s="147"/>
      <c r="D54" s="148"/>
    </row>
    <row r="55" spans="1:4">
      <c r="B55" s="149" t="s">
        <v>222</v>
      </c>
      <c r="C55" s="150"/>
      <c r="D55" s="151"/>
    </row>
    <row r="56" spans="1:4" ht="25.5">
      <c r="B56" s="152">
        <v>936004212</v>
      </c>
      <c r="C56" s="150" t="s">
        <v>200</v>
      </c>
      <c r="D56" s="151">
        <v>0.5</v>
      </c>
    </row>
    <row r="57" spans="1:4">
      <c r="B57" s="152">
        <v>999990001</v>
      </c>
      <c r="C57" s="150" t="s">
        <v>184</v>
      </c>
      <c r="D57" s="151">
        <v>104</v>
      </c>
    </row>
    <row r="58" spans="1:4">
      <c r="A58" s="146" t="s">
        <v>136</v>
      </c>
      <c r="B58" s="146"/>
      <c r="C58" s="147"/>
      <c r="D58" s="148"/>
    </row>
    <row r="59" spans="1:4">
      <c r="B59" s="149" t="s">
        <v>222</v>
      </c>
      <c r="C59" s="150"/>
      <c r="D59" s="151"/>
    </row>
    <row r="60" spans="1:4" ht="25.5">
      <c r="B60" s="152">
        <v>999990010</v>
      </c>
      <c r="C60" s="150" t="s">
        <v>201</v>
      </c>
      <c r="D60" s="151">
        <v>1</v>
      </c>
    </row>
    <row r="61" spans="1:4">
      <c r="A61" s="146" t="s">
        <v>147</v>
      </c>
      <c r="B61" s="146"/>
      <c r="C61" s="147"/>
      <c r="D61" s="148"/>
    </row>
    <row r="62" spans="1:4">
      <c r="B62" s="149" t="s">
        <v>222</v>
      </c>
      <c r="C62" s="150"/>
      <c r="D62" s="151"/>
    </row>
    <row r="63" spans="1:4">
      <c r="B63" s="152">
        <v>999990029</v>
      </c>
      <c r="C63" s="150" t="s">
        <v>202</v>
      </c>
      <c r="D63" s="151">
        <v>2</v>
      </c>
    </row>
    <row r="64" spans="1:4">
      <c r="A64" s="146" t="s">
        <v>203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224</v>
      </c>
      <c r="D66" s="151">
        <v>5</v>
      </c>
    </row>
    <row r="67" spans="2:4" ht="38.25">
      <c r="B67" s="152">
        <v>184806171</v>
      </c>
      <c r="C67" s="150" t="s">
        <v>205</v>
      </c>
      <c r="D67" s="151">
        <v>0.1</v>
      </c>
    </row>
    <row r="68" spans="2:4" ht="38.25">
      <c r="B68" s="152">
        <v>184806151</v>
      </c>
      <c r="C68" s="150" t="s">
        <v>206</v>
      </c>
      <c r="D68" s="151">
        <v>0.1</v>
      </c>
    </row>
    <row r="69" spans="2:4" ht="38.25">
      <c r="B69" s="152">
        <v>185811152</v>
      </c>
      <c r="C69" s="150" t="s">
        <v>204</v>
      </c>
      <c r="D69" s="151">
        <v>1</v>
      </c>
    </row>
    <row r="70" spans="2:4" ht="25.5">
      <c r="B70" s="152">
        <v>185811211</v>
      </c>
      <c r="C70" s="150" t="s">
        <v>229</v>
      </c>
      <c r="D70" s="151">
        <v>1</v>
      </c>
    </row>
    <row r="71" spans="2:4">
      <c r="B71" s="152">
        <v>999990001</v>
      </c>
      <c r="C71" s="150" t="s">
        <v>184</v>
      </c>
      <c r="D71" s="151">
        <v>104</v>
      </c>
    </row>
    <row r="72" spans="2:4">
      <c r="B72" s="149" t="s">
        <v>185</v>
      </c>
      <c r="C72" s="150"/>
      <c r="D72" s="151"/>
    </row>
    <row r="73" spans="2:4" ht="25.5">
      <c r="B73" s="152">
        <v>111151122</v>
      </c>
      <c r="C73" s="150" t="s">
        <v>227</v>
      </c>
      <c r="D73" s="151">
        <v>5</v>
      </c>
    </row>
    <row r="74" spans="2:4" ht="38.25">
      <c r="B74" s="152">
        <v>184806171</v>
      </c>
      <c r="C74" s="150" t="s">
        <v>205</v>
      </c>
      <c r="D74" s="151">
        <v>0.1</v>
      </c>
    </row>
    <row r="75" spans="2:4" ht="38.25">
      <c r="B75" s="152">
        <v>184806151</v>
      </c>
      <c r="C75" s="150" t="s">
        <v>206</v>
      </c>
      <c r="D75" s="151">
        <v>0.1</v>
      </c>
    </row>
    <row r="76" spans="2:4" ht="38.25">
      <c r="B76" s="152">
        <v>185811162</v>
      </c>
      <c r="C76" s="150" t="s">
        <v>207</v>
      </c>
      <c r="D76" s="151">
        <v>1</v>
      </c>
    </row>
    <row r="77" spans="2:4" ht="25.5">
      <c r="B77" s="152">
        <v>185811212</v>
      </c>
      <c r="C77" s="150" t="s">
        <v>230</v>
      </c>
      <c r="D77" s="151">
        <v>1</v>
      </c>
    </row>
    <row r="78" spans="2:4">
      <c r="B78" s="152">
        <v>999990001</v>
      </c>
      <c r="C78" s="150" t="s">
        <v>184</v>
      </c>
      <c r="D78" s="151">
        <v>104</v>
      </c>
    </row>
    <row r="79" spans="2:4">
      <c r="B79" s="149" t="s">
        <v>186</v>
      </c>
      <c r="C79" s="150"/>
      <c r="D79" s="151"/>
    </row>
    <row r="80" spans="2:4" ht="25.5">
      <c r="B80" s="152">
        <v>111151123</v>
      </c>
      <c r="C80" s="150" t="s">
        <v>228</v>
      </c>
      <c r="D80" s="151">
        <v>5</v>
      </c>
    </row>
    <row r="81" spans="1:4" ht="38.25">
      <c r="B81" s="152">
        <v>184806171</v>
      </c>
      <c r="C81" s="150" t="s">
        <v>205</v>
      </c>
      <c r="D81" s="151">
        <v>0.1</v>
      </c>
    </row>
    <row r="82" spans="1:4" ht="38.25">
      <c r="B82" s="152">
        <v>184806151</v>
      </c>
      <c r="C82" s="150" t="s">
        <v>206</v>
      </c>
      <c r="D82" s="151">
        <v>0.1</v>
      </c>
    </row>
    <row r="83" spans="1:4" ht="38.25">
      <c r="B83" s="152">
        <v>185811172</v>
      </c>
      <c r="C83" s="150" t="s">
        <v>208</v>
      </c>
      <c r="D83" s="151">
        <v>1</v>
      </c>
    </row>
    <row r="84" spans="1:4" ht="25.5">
      <c r="B84" s="152">
        <v>185811213</v>
      </c>
      <c r="C84" s="150" t="s">
        <v>231</v>
      </c>
      <c r="D84" s="151">
        <v>1</v>
      </c>
    </row>
    <row r="85" spans="1:4">
      <c r="B85" s="152">
        <v>999990001</v>
      </c>
      <c r="C85" s="150" t="s">
        <v>184</v>
      </c>
      <c r="D85" s="151">
        <v>104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224</v>
      </c>
      <c r="D88" s="151">
        <v>5</v>
      </c>
    </row>
    <row r="89" spans="1:4" ht="38.25">
      <c r="B89" s="152">
        <v>185811111</v>
      </c>
      <c r="C89" s="150" t="s">
        <v>187</v>
      </c>
      <c r="D89" s="151">
        <v>1</v>
      </c>
    </row>
    <row r="90" spans="1:4" ht="25.5">
      <c r="B90" s="152">
        <v>185811211</v>
      </c>
      <c r="C90" s="150" t="s">
        <v>229</v>
      </c>
      <c r="D90" s="151">
        <v>1</v>
      </c>
    </row>
    <row r="91" spans="1:4">
      <c r="B91" s="152">
        <v>999990001</v>
      </c>
      <c r="C91" s="150" t="s">
        <v>184</v>
      </c>
      <c r="D91" s="151">
        <v>104</v>
      </c>
    </row>
    <row r="92" spans="1:4">
      <c r="B92" s="149" t="s">
        <v>185</v>
      </c>
      <c r="C92" s="150"/>
      <c r="D92" s="151"/>
    </row>
    <row r="93" spans="1:4" ht="25.5">
      <c r="B93" s="152">
        <v>111151122</v>
      </c>
      <c r="C93" s="150" t="s">
        <v>227</v>
      </c>
      <c r="D93" s="151">
        <v>5</v>
      </c>
    </row>
    <row r="94" spans="1:4" ht="38.25">
      <c r="B94" s="152">
        <v>185811121</v>
      </c>
      <c r="C94" s="150" t="s">
        <v>188</v>
      </c>
      <c r="D94" s="151">
        <v>1</v>
      </c>
    </row>
    <row r="95" spans="1:4" ht="25.5">
      <c r="B95" s="152">
        <v>185811212</v>
      </c>
      <c r="C95" s="150" t="s">
        <v>230</v>
      </c>
      <c r="D95" s="151">
        <v>1</v>
      </c>
    </row>
    <row r="96" spans="1:4">
      <c r="B96" s="152">
        <v>999990001</v>
      </c>
      <c r="C96" s="150" t="s">
        <v>184</v>
      </c>
      <c r="D96" s="151">
        <v>104</v>
      </c>
    </row>
    <row r="97" spans="1:4">
      <c r="B97" s="149" t="s">
        <v>186</v>
      </c>
      <c r="C97" s="150"/>
      <c r="D97" s="151"/>
    </row>
    <row r="98" spans="1:4" ht="25.5">
      <c r="B98" s="152">
        <v>111151123</v>
      </c>
      <c r="C98" s="150" t="s">
        <v>228</v>
      </c>
      <c r="D98" s="151">
        <v>5</v>
      </c>
    </row>
    <row r="99" spans="1:4" ht="38.25">
      <c r="B99" s="152">
        <v>185811131</v>
      </c>
      <c r="C99" s="150" t="s">
        <v>189</v>
      </c>
      <c r="D99" s="151">
        <v>1</v>
      </c>
    </row>
    <row r="100" spans="1:4" ht="25.5">
      <c r="B100" s="152">
        <v>185811213</v>
      </c>
      <c r="C100" s="150" t="s">
        <v>231</v>
      </c>
      <c r="D100" s="151">
        <v>1</v>
      </c>
    </row>
    <row r="101" spans="1:4">
      <c r="B101" s="152">
        <v>999990001</v>
      </c>
      <c r="C101" s="150" t="s">
        <v>184</v>
      </c>
      <c r="D101" s="151">
        <v>104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222</v>
      </c>
      <c r="C103" s="150"/>
      <c r="D103" s="151"/>
    </row>
    <row r="104" spans="1:4">
      <c r="B104" s="152">
        <v>999990001</v>
      </c>
      <c r="C104" s="150" t="s">
        <v>184</v>
      </c>
      <c r="D104" s="151">
        <v>104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222</v>
      </c>
      <c r="C106" s="150"/>
      <c r="D106" s="151"/>
    </row>
    <row r="107" spans="1:4">
      <c r="B107" s="152">
        <v>999990001</v>
      </c>
      <c r="C107" s="150" t="s">
        <v>184</v>
      </c>
      <c r="D107" s="151">
        <v>104</v>
      </c>
    </row>
    <row r="108" spans="1:4">
      <c r="B108" s="152">
        <v>999990027</v>
      </c>
      <c r="C108" s="150" t="s">
        <v>195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224</v>
      </c>
      <c r="D111" s="151">
        <v>5</v>
      </c>
    </row>
    <row r="112" spans="1:4" ht="38.25">
      <c r="B112" s="152">
        <v>185811111</v>
      </c>
      <c r="C112" s="150" t="s">
        <v>187</v>
      </c>
      <c r="D112" s="151">
        <v>1</v>
      </c>
    </row>
    <row r="113" spans="1:4" ht="25.5">
      <c r="B113" s="152">
        <v>185811211</v>
      </c>
      <c r="C113" s="150" t="s">
        <v>229</v>
      </c>
      <c r="D113" s="151">
        <v>1</v>
      </c>
    </row>
    <row r="114" spans="1:4">
      <c r="B114" s="152">
        <v>999990001</v>
      </c>
      <c r="C114" s="150" t="s">
        <v>184</v>
      </c>
      <c r="D114" s="151">
        <v>104</v>
      </c>
    </row>
    <row r="115" spans="1:4">
      <c r="B115" s="149" t="s">
        <v>185</v>
      </c>
      <c r="C115" s="150"/>
      <c r="D115" s="151"/>
    </row>
    <row r="116" spans="1:4" ht="25.5">
      <c r="B116" s="152">
        <v>111151122</v>
      </c>
      <c r="C116" s="150" t="s">
        <v>227</v>
      </c>
      <c r="D116" s="151">
        <v>5</v>
      </c>
    </row>
    <row r="117" spans="1:4" ht="38.25">
      <c r="B117" s="152">
        <v>185811121</v>
      </c>
      <c r="C117" s="150" t="s">
        <v>188</v>
      </c>
      <c r="D117" s="151">
        <v>1</v>
      </c>
    </row>
    <row r="118" spans="1:4" ht="25.5">
      <c r="B118" s="152">
        <v>185811212</v>
      </c>
      <c r="C118" s="150" t="s">
        <v>230</v>
      </c>
      <c r="D118" s="151">
        <v>1</v>
      </c>
    </row>
    <row r="119" spans="1:4">
      <c r="B119" s="152">
        <v>999990001</v>
      </c>
      <c r="C119" s="150" t="s">
        <v>184</v>
      </c>
      <c r="D119" s="151">
        <v>104</v>
      </c>
    </row>
    <row r="120" spans="1:4">
      <c r="B120" s="149" t="s">
        <v>186</v>
      </c>
      <c r="C120" s="150"/>
      <c r="D120" s="151"/>
    </row>
    <row r="121" spans="1:4" ht="25.5">
      <c r="B121" s="152">
        <v>111151123</v>
      </c>
      <c r="C121" s="150" t="s">
        <v>228</v>
      </c>
      <c r="D121" s="151">
        <v>5</v>
      </c>
    </row>
    <row r="122" spans="1:4" ht="38.25">
      <c r="B122" s="152">
        <v>185811131</v>
      </c>
      <c r="C122" s="150" t="s">
        <v>189</v>
      </c>
      <c r="D122" s="151">
        <v>1</v>
      </c>
    </row>
    <row r="123" spans="1:4" ht="25.5">
      <c r="B123" s="152">
        <v>185811213</v>
      </c>
      <c r="C123" s="150" t="s">
        <v>231</v>
      </c>
      <c r="D123" s="151">
        <v>1</v>
      </c>
    </row>
    <row r="124" spans="1:4">
      <c r="B124" s="152">
        <v>999990001</v>
      </c>
      <c r="C124" s="150" t="s">
        <v>184</v>
      </c>
      <c r="D124" s="151">
        <v>104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222</v>
      </c>
      <c r="C126" s="150"/>
      <c r="D126" s="151"/>
    </row>
    <row r="127" spans="1:4">
      <c r="B127" s="152">
        <v>999990001</v>
      </c>
      <c r="C127" s="150" t="s">
        <v>184</v>
      </c>
      <c r="D127" s="151">
        <v>104</v>
      </c>
    </row>
    <row r="128" spans="1:4">
      <c r="B128" s="152">
        <v>999990027</v>
      </c>
      <c r="C128" s="150" t="s">
        <v>195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222</v>
      </c>
      <c r="C130" s="150"/>
      <c r="D130" s="151"/>
    </row>
    <row r="131" spans="1:4" ht="38.25">
      <c r="B131" s="152">
        <v>184806171</v>
      </c>
      <c r="C131" s="150" t="s">
        <v>209</v>
      </c>
      <c r="D131" s="151">
        <v>0.1</v>
      </c>
    </row>
    <row r="132" spans="1:4">
      <c r="B132" s="152">
        <v>999990001</v>
      </c>
      <c r="C132" s="150" t="s">
        <v>184</v>
      </c>
      <c r="D132" s="151">
        <v>104</v>
      </c>
    </row>
    <row r="133" spans="1:4">
      <c r="A133" s="146" t="s">
        <v>210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224</v>
      </c>
      <c r="D135" s="151">
        <v>5</v>
      </c>
    </row>
    <row r="136" spans="1:4" ht="38.25">
      <c r="B136" s="152">
        <v>185811111</v>
      </c>
      <c r="C136" s="150" t="s">
        <v>187</v>
      </c>
      <c r="D136" s="151">
        <v>1</v>
      </c>
    </row>
    <row r="137" spans="1:4">
      <c r="B137" s="152">
        <v>999990001</v>
      </c>
      <c r="C137" s="150" t="s">
        <v>184</v>
      </c>
      <c r="D137" s="151">
        <v>104</v>
      </c>
    </row>
    <row r="138" spans="1:4">
      <c r="B138" s="149" t="s">
        <v>185</v>
      </c>
      <c r="C138" s="150"/>
      <c r="D138" s="151"/>
    </row>
    <row r="139" spans="1:4" ht="25.5">
      <c r="B139" s="152">
        <v>111151122</v>
      </c>
      <c r="C139" s="150" t="s">
        <v>227</v>
      </c>
      <c r="D139" s="151">
        <v>5</v>
      </c>
    </row>
    <row r="140" spans="1:4" ht="38.25">
      <c r="B140" s="152">
        <v>185811121</v>
      </c>
      <c r="C140" s="150" t="s">
        <v>188</v>
      </c>
      <c r="D140" s="151">
        <v>1</v>
      </c>
    </row>
    <row r="141" spans="1:4">
      <c r="B141" s="152">
        <v>999990001</v>
      </c>
      <c r="C141" s="150" t="s">
        <v>184</v>
      </c>
      <c r="D141" s="151">
        <v>104</v>
      </c>
    </row>
    <row r="142" spans="1:4">
      <c r="B142" s="149" t="s">
        <v>186</v>
      </c>
      <c r="C142" s="150"/>
      <c r="D142" s="151"/>
    </row>
    <row r="143" spans="1:4" ht="25.5">
      <c r="B143" s="152">
        <v>111151123</v>
      </c>
      <c r="C143" s="150" t="s">
        <v>228</v>
      </c>
      <c r="D143" s="151">
        <v>5</v>
      </c>
    </row>
    <row r="144" spans="1:4" ht="38.25">
      <c r="B144" s="152">
        <v>185811131</v>
      </c>
      <c r="C144" s="150" t="s">
        <v>189</v>
      </c>
      <c r="D144" s="151">
        <v>1</v>
      </c>
    </row>
    <row r="145" spans="1:4">
      <c r="B145" s="152">
        <v>999990001</v>
      </c>
      <c r="C145" s="150" t="s">
        <v>184</v>
      </c>
      <c r="D145" s="151">
        <v>104</v>
      </c>
    </row>
    <row r="146" spans="1:4">
      <c r="A146" s="146" t="s">
        <v>211</v>
      </c>
      <c r="B146" s="146"/>
      <c r="C146" s="147"/>
      <c r="D146" s="148"/>
    </row>
    <row r="147" spans="1:4">
      <c r="B147" s="149" t="s">
        <v>222</v>
      </c>
      <c r="C147" s="150"/>
      <c r="D147" s="151"/>
    </row>
    <row r="148" spans="1:4" ht="25.5">
      <c r="B148" s="152">
        <v>999990016</v>
      </c>
      <c r="C148" s="150" t="s">
        <v>212</v>
      </c>
      <c r="D148" s="151">
        <v>52</v>
      </c>
    </row>
    <row r="149" spans="1:4">
      <c r="B149" s="152">
        <v>999990030</v>
      </c>
      <c r="C149" s="150" t="s">
        <v>213</v>
      </c>
      <c r="D149" s="151">
        <v>2.5999999999999999E-2</v>
      </c>
    </row>
    <row r="150" spans="1:4">
      <c r="A150" s="146" t="s">
        <v>16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205</v>
      </c>
      <c r="D152" s="151">
        <v>0.1</v>
      </c>
    </row>
    <row r="153" spans="1:4">
      <c r="B153" s="152">
        <v>999990001</v>
      </c>
      <c r="C153" s="150" t="s">
        <v>233</v>
      </c>
      <c r="D153" s="151">
        <v>104</v>
      </c>
    </row>
    <row r="154" spans="1:4">
      <c r="B154" s="149" t="s">
        <v>185</v>
      </c>
      <c r="C154" s="150"/>
      <c r="D154" s="151"/>
    </row>
    <row r="155" spans="1:4" ht="38.25">
      <c r="B155" s="152">
        <v>184806171</v>
      </c>
      <c r="C155" s="150" t="s">
        <v>205</v>
      </c>
      <c r="D155" s="151">
        <v>0.1</v>
      </c>
    </row>
    <row r="156" spans="1:4">
      <c r="B156" s="152">
        <v>999990001</v>
      </c>
      <c r="C156" s="150" t="s">
        <v>233</v>
      </c>
      <c r="D156" s="151">
        <v>104</v>
      </c>
    </row>
    <row r="157" spans="1:4">
      <c r="B157" s="149" t="s">
        <v>186</v>
      </c>
      <c r="C157" s="150"/>
      <c r="D157" s="151"/>
    </row>
    <row r="158" spans="1:4" ht="38.25">
      <c r="B158" s="152">
        <v>184806171</v>
      </c>
      <c r="C158" s="150" t="s">
        <v>205</v>
      </c>
      <c r="D158" s="151">
        <v>0.1</v>
      </c>
    </row>
    <row r="159" spans="1:4">
      <c r="B159" s="152">
        <v>999990001</v>
      </c>
      <c r="C159" s="150" t="s">
        <v>233</v>
      </c>
      <c r="D159" s="151">
        <v>104</v>
      </c>
    </row>
    <row r="160" spans="1:4">
      <c r="A160" s="146" t="s">
        <v>17</v>
      </c>
      <c r="B160" s="146"/>
      <c r="C160" s="147"/>
      <c r="D160" s="148"/>
    </row>
    <row r="161" spans="2:4">
      <c r="B161" s="149" t="s">
        <v>222</v>
      </c>
      <c r="C161" s="150"/>
      <c r="D161" s="151"/>
    </row>
    <row r="162" spans="2:4">
      <c r="B162" s="152">
        <v>999990001</v>
      </c>
      <c r="C162" s="150" t="s">
        <v>233</v>
      </c>
      <c r="D162" s="151">
        <v>104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234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235</v>
      </c>
      <c r="D8" s="151">
        <v>12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111151131</v>
      </c>
      <c r="C14" s="150" t="s">
        <v>237</v>
      </c>
      <c r="D14" s="151">
        <v>2</v>
      </c>
    </row>
    <row r="15" spans="1:4" ht="38.25">
      <c r="B15" s="152">
        <v>185811111</v>
      </c>
      <c r="C15" s="150" t="s">
        <v>187</v>
      </c>
      <c r="D15" s="151">
        <v>1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235</v>
      </c>
      <c r="D17" s="151">
        <v>12</v>
      </c>
    </row>
    <row r="18" spans="1:4">
      <c r="B18" s="149" t="s">
        <v>185</v>
      </c>
      <c r="C18" s="150"/>
      <c r="D18" s="151"/>
    </row>
    <row r="19" spans="1:4" ht="25.5">
      <c r="B19" s="152">
        <v>111151132</v>
      </c>
      <c r="C19" s="150" t="s">
        <v>238</v>
      </c>
      <c r="D19" s="151">
        <v>2</v>
      </c>
    </row>
    <row r="20" spans="1:4" ht="38.25">
      <c r="B20" s="152">
        <v>185811121</v>
      </c>
      <c r="C20" s="150" t="s">
        <v>188</v>
      </c>
      <c r="D20" s="151">
        <v>1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235</v>
      </c>
      <c r="D22" s="151">
        <v>12</v>
      </c>
    </row>
    <row r="23" spans="1:4">
      <c r="B23" s="149" t="s">
        <v>186</v>
      </c>
      <c r="C23" s="150"/>
      <c r="D23" s="151"/>
    </row>
    <row r="24" spans="1:4" ht="25.5">
      <c r="B24" s="152">
        <v>111151133</v>
      </c>
      <c r="C24" s="150" t="s">
        <v>239</v>
      </c>
      <c r="D24" s="151">
        <v>2</v>
      </c>
    </row>
    <row r="25" spans="1:4" ht="38.25">
      <c r="B25" s="152">
        <v>185811131</v>
      </c>
      <c r="C25" s="150" t="s">
        <v>189</v>
      </c>
      <c r="D25" s="151">
        <v>1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235</v>
      </c>
      <c r="D27" s="151">
        <v>12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235</v>
      </c>
      <c r="D30" s="151">
        <v>12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235</v>
      </c>
      <c r="D33" s="151">
        <v>12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117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 ht="38.25">
      <c r="B40" s="152">
        <v>185804311</v>
      </c>
      <c r="C40" s="150" t="s">
        <v>197</v>
      </c>
      <c r="D40" s="151">
        <v>0.2</v>
      </c>
    </row>
    <row r="41" spans="1:4">
      <c r="B41" s="152">
        <v>185851121</v>
      </c>
      <c r="C41" s="150" t="s">
        <v>198</v>
      </c>
      <c r="D41" s="151">
        <v>0.2</v>
      </c>
    </row>
    <row r="42" spans="1:4" ht="25.5">
      <c r="B42" s="152">
        <v>185851129</v>
      </c>
      <c r="C42" s="150" t="s">
        <v>232</v>
      </c>
      <c r="D42" s="151">
        <v>1</v>
      </c>
    </row>
    <row r="43" spans="1:4">
      <c r="A43" s="146" t="s">
        <v>199</v>
      </c>
      <c r="B43" s="146"/>
      <c r="C43" s="147"/>
      <c r="D43" s="148"/>
    </row>
    <row r="44" spans="1:4">
      <c r="B44" s="149" t="s">
        <v>222</v>
      </c>
      <c r="C44" s="150"/>
      <c r="D44" s="151"/>
    </row>
    <row r="45" spans="1:4">
      <c r="B45" s="152">
        <v>999990001</v>
      </c>
      <c r="C45" s="150" t="s">
        <v>235</v>
      </c>
      <c r="D45" s="151">
        <v>12</v>
      </c>
    </row>
    <row r="46" spans="1:4">
      <c r="A46" s="146" t="s">
        <v>136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25.5">
      <c r="B48" s="152">
        <v>999990010</v>
      </c>
      <c r="C48" s="150" t="s">
        <v>201</v>
      </c>
      <c r="D48" s="151">
        <v>1</v>
      </c>
    </row>
    <row r="49" spans="1:4">
      <c r="A49" s="146" t="s">
        <v>147</v>
      </c>
      <c r="B49" s="146"/>
      <c r="C49" s="147"/>
      <c r="D49" s="148"/>
    </row>
    <row r="50" spans="1:4">
      <c r="B50" s="149" t="s">
        <v>222</v>
      </c>
      <c r="C50" s="150"/>
      <c r="D50" s="151"/>
    </row>
    <row r="51" spans="1:4">
      <c r="B51" s="152">
        <v>999990029</v>
      </c>
      <c r="C51" s="150" t="s">
        <v>202</v>
      </c>
      <c r="D51" s="151">
        <v>2</v>
      </c>
    </row>
    <row r="52" spans="1:4">
      <c r="A52" s="146" t="s">
        <v>203</v>
      </c>
      <c r="B52" s="146"/>
      <c r="C52" s="147"/>
      <c r="D52" s="148"/>
    </row>
    <row r="53" spans="1:4">
      <c r="B53" s="149" t="s">
        <v>4</v>
      </c>
      <c r="C53" s="150"/>
      <c r="D53" s="151"/>
    </row>
    <row r="54" spans="1:4" ht="25.5">
      <c r="B54" s="152">
        <v>111151131</v>
      </c>
      <c r="C54" s="150" t="s">
        <v>237</v>
      </c>
      <c r="D54" s="151">
        <v>2</v>
      </c>
    </row>
    <row r="55" spans="1:4" ht="38.25">
      <c r="B55" s="152">
        <v>184806171</v>
      </c>
      <c r="C55" s="150" t="s">
        <v>205</v>
      </c>
      <c r="D55" s="151">
        <v>0.1</v>
      </c>
    </row>
    <row r="56" spans="1:4" ht="38.25">
      <c r="B56" s="152">
        <v>184806151</v>
      </c>
      <c r="C56" s="150" t="s">
        <v>206</v>
      </c>
      <c r="D56" s="151">
        <v>0.1</v>
      </c>
    </row>
    <row r="57" spans="1:4" ht="38.25">
      <c r="B57" s="152">
        <v>185811152</v>
      </c>
      <c r="C57" s="150" t="s">
        <v>204</v>
      </c>
      <c r="D57" s="151">
        <v>1</v>
      </c>
    </row>
    <row r="58" spans="1:4" ht="25.5">
      <c r="B58" s="152">
        <v>185811211</v>
      </c>
      <c r="C58" s="150" t="s">
        <v>229</v>
      </c>
      <c r="D58" s="151">
        <v>1</v>
      </c>
    </row>
    <row r="59" spans="1:4">
      <c r="B59" s="152">
        <v>999990001</v>
      </c>
      <c r="C59" s="150" t="s">
        <v>235</v>
      </c>
      <c r="D59" s="151">
        <v>12</v>
      </c>
    </row>
    <row r="60" spans="1:4">
      <c r="B60" s="149" t="s">
        <v>185</v>
      </c>
      <c r="C60" s="150"/>
      <c r="D60" s="151"/>
    </row>
    <row r="61" spans="1:4" ht="25.5">
      <c r="B61" s="152">
        <v>111151132</v>
      </c>
      <c r="C61" s="150" t="s">
        <v>238</v>
      </c>
      <c r="D61" s="151">
        <v>2</v>
      </c>
    </row>
    <row r="62" spans="1:4" ht="38.25">
      <c r="B62" s="152">
        <v>184806171</v>
      </c>
      <c r="C62" s="150" t="s">
        <v>205</v>
      </c>
      <c r="D62" s="151">
        <v>0.1</v>
      </c>
    </row>
    <row r="63" spans="1:4" ht="38.25">
      <c r="B63" s="152">
        <v>184806151</v>
      </c>
      <c r="C63" s="150" t="s">
        <v>206</v>
      </c>
      <c r="D63" s="151">
        <v>0.1</v>
      </c>
    </row>
    <row r="64" spans="1:4" ht="38.25">
      <c r="B64" s="152">
        <v>185811162</v>
      </c>
      <c r="C64" s="150" t="s">
        <v>207</v>
      </c>
      <c r="D64" s="151">
        <v>1</v>
      </c>
    </row>
    <row r="65" spans="1:4" ht="25.5">
      <c r="B65" s="152">
        <v>185811212</v>
      </c>
      <c r="C65" s="150" t="s">
        <v>230</v>
      </c>
      <c r="D65" s="151">
        <v>1</v>
      </c>
    </row>
    <row r="66" spans="1:4">
      <c r="B66" s="152">
        <v>999990001</v>
      </c>
      <c r="C66" s="150" t="s">
        <v>235</v>
      </c>
      <c r="D66" s="151">
        <v>12</v>
      </c>
    </row>
    <row r="67" spans="1:4">
      <c r="B67" s="149" t="s">
        <v>186</v>
      </c>
      <c r="C67" s="150"/>
      <c r="D67" s="151"/>
    </row>
    <row r="68" spans="1:4" ht="25.5">
      <c r="B68" s="152">
        <v>111151133</v>
      </c>
      <c r="C68" s="150" t="s">
        <v>239</v>
      </c>
      <c r="D68" s="151">
        <v>2</v>
      </c>
    </row>
    <row r="69" spans="1:4" ht="38.25">
      <c r="B69" s="152">
        <v>184806171</v>
      </c>
      <c r="C69" s="150" t="s">
        <v>205</v>
      </c>
      <c r="D69" s="151">
        <v>0.1</v>
      </c>
    </row>
    <row r="70" spans="1:4" ht="38.25">
      <c r="B70" s="152">
        <v>184806151</v>
      </c>
      <c r="C70" s="150" t="s">
        <v>206</v>
      </c>
      <c r="D70" s="151">
        <v>0.1</v>
      </c>
    </row>
    <row r="71" spans="1:4" ht="38.25">
      <c r="B71" s="152">
        <v>185811172</v>
      </c>
      <c r="C71" s="150" t="s">
        <v>208</v>
      </c>
      <c r="D71" s="151">
        <v>1</v>
      </c>
    </row>
    <row r="72" spans="1:4" ht="25.5">
      <c r="B72" s="152">
        <v>185811213</v>
      </c>
      <c r="C72" s="150" t="s">
        <v>231</v>
      </c>
      <c r="D72" s="151">
        <v>1</v>
      </c>
    </row>
    <row r="73" spans="1:4">
      <c r="B73" s="152">
        <v>999990001</v>
      </c>
      <c r="C73" s="150" t="s">
        <v>235</v>
      </c>
      <c r="D73" s="151">
        <v>12</v>
      </c>
    </row>
    <row r="74" spans="1:4">
      <c r="A74" s="146" t="s">
        <v>10</v>
      </c>
      <c r="B74" s="146"/>
      <c r="C74" s="147"/>
      <c r="D74" s="148"/>
    </row>
    <row r="75" spans="1:4">
      <c r="B75" s="149" t="s">
        <v>4</v>
      </c>
      <c r="C75" s="150"/>
      <c r="D75" s="151"/>
    </row>
    <row r="76" spans="1:4" ht="25.5">
      <c r="B76" s="152">
        <v>111151131</v>
      </c>
      <c r="C76" s="150" t="s">
        <v>237</v>
      </c>
      <c r="D76" s="151">
        <v>2</v>
      </c>
    </row>
    <row r="77" spans="1:4" ht="38.25">
      <c r="B77" s="152">
        <v>185811111</v>
      </c>
      <c r="C77" s="150" t="s">
        <v>187</v>
      </c>
      <c r="D77" s="151">
        <v>1</v>
      </c>
    </row>
    <row r="78" spans="1:4" ht="25.5">
      <c r="B78" s="152">
        <v>185811211</v>
      </c>
      <c r="C78" s="150" t="s">
        <v>229</v>
      </c>
      <c r="D78" s="151">
        <v>1</v>
      </c>
    </row>
    <row r="79" spans="1:4">
      <c r="B79" s="152">
        <v>999990001</v>
      </c>
      <c r="C79" s="150" t="s">
        <v>235</v>
      </c>
      <c r="D79" s="151">
        <v>12</v>
      </c>
    </row>
    <row r="80" spans="1:4">
      <c r="B80" s="149" t="s">
        <v>185</v>
      </c>
      <c r="C80" s="150"/>
      <c r="D80" s="151"/>
    </row>
    <row r="81" spans="1:4" ht="25.5">
      <c r="B81" s="152">
        <v>111151132</v>
      </c>
      <c r="C81" s="150" t="s">
        <v>238</v>
      </c>
      <c r="D81" s="151">
        <v>2</v>
      </c>
    </row>
    <row r="82" spans="1:4" ht="38.25">
      <c r="B82" s="152">
        <v>185811121</v>
      </c>
      <c r="C82" s="150" t="s">
        <v>188</v>
      </c>
      <c r="D82" s="151">
        <v>1</v>
      </c>
    </row>
    <row r="83" spans="1:4" ht="25.5">
      <c r="B83" s="152">
        <v>185811212</v>
      </c>
      <c r="C83" s="150" t="s">
        <v>230</v>
      </c>
      <c r="D83" s="151">
        <v>1</v>
      </c>
    </row>
    <row r="84" spans="1:4">
      <c r="B84" s="152">
        <v>999990001</v>
      </c>
      <c r="C84" s="150" t="s">
        <v>235</v>
      </c>
      <c r="D84" s="151">
        <v>12</v>
      </c>
    </row>
    <row r="85" spans="1:4">
      <c r="B85" s="149" t="s">
        <v>186</v>
      </c>
      <c r="C85" s="150"/>
      <c r="D85" s="151"/>
    </row>
    <row r="86" spans="1:4" ht="25.5">
      <c r="B86" s="152">
        <v>111151133</v>
      </c>
      <c r="C86" s="150" t="s">
        <v>239</v>
      </c>
      <c r="D86" s="151">
        <v>2</v>
      </c>
    </row>
    <row r="87" spans="1:4" ht="38.25">
      <c r="B87" s="152">
        <v>185811131</v>
      </c>
      <c r="C87" s="150" t="s">
        <v>189</v>
      </c>
      <c r="D87" s="151">
        <v>1</v>
      </c>
    </row>
    <row r="88" spans="1:4" ht="25.5">
      <c r="B88" s="152">
        <v>185811213</v>
      </c>
      <c r="C88" s="150" t="s">
        <v>231</v>
      </c>
      <c r="D88" s="151">
        <v>1</v>
      </c>
    </row>
    <row r="89" spans="1:4">
      <c r="B89" s="152">
        <v>999990001</v>
      </c>
      <c r="C89" s="150" t="s">
        <v>235</v>
      </c>
      <c r="D89" s="151">
        <v>12</v>
      </c>
    </row>
    <row r="90" spans="1:4">
      <c r="A90" s="146" t="s">
        <v>11</v>
      </c>
      <c r="B90" s="146"/>
      <c r="C90" s="147"/>
      <c r="D90" s="148"/>
    </row>
    <row r="91" spans="1:4">
      <c r="B91" s="149" t="s">
        <v>222</v>
      </c>
      <c r="C91" s="150"/>
      <c r="D91" s="151"/>
    </row>
    <row r="92" spans="1:4">
      <c r="B92" s="152">
        <v>999990001</v>
      </c>
      <c r="C92" s="150" t="s">
        <v>235</v>
      </c>
      <c r="D92" s="151">
        <v>12</v>
      </c>
    </row>
    <row r="93" spans="1:4">
      <c r="A93" s="146" t="s">
        <v>13</v>
      </c>
      <c r="B93" s="146"/>
      <c r="C93" s="147"/>
      <c r="D93" s="148"/>
    </row>
    <row r="94" spans="1:4">
      <c r="B94" s="149" t="s">
        <v>4</v>
      </c>
      <c r="C94" s="150"/>
      <c r="D94" s="151"/>
    </row>
    <row r="95" spans="1:4" ht="25.5">
      <c r="B95" s="152">
        <v>111151131</v>
      </c>
      <c r="C95" s="150" t="s">
        <v>237</v>
      </c>
      <c r="D95" s="151">
        <v>2</v>
      </c>
    </row>
    <row r="96" spans="1:4" ht="38.25">
      <c r="B96" s="152">
        <v>185811111</v>
      </c>
      <c r="C96" s="150" t="s">
        <v>187</v>
      </c>
      <c r="D96" s="151">
        <v>1</v>
      </c>
    </row>
    <row r="97" spans="1:4" ht="25.5">
      <c r="B97" s="152">
        <v>185811211</v>
      </c>
      <c r="C97" s="150" t="s">
        <v>229</v>
      </c>
      <c r="D97" s="151">
        <v>1</v>
      </c>
    </row>
    <row r="98" spans="1:4">
      <c r="B98" s="152">
        <v>999990001</v>
      </c>
      <c r="C98" s="150" t="s">
        <v>235</v>
      </c>
      <c r="D98" s="151">
        <v>12</v>
      </c>
    </row>
    <row r="99" spans="1:4">
      <c r="B99" s="149" t="s">
        <v>185</v>
      </c>
      <c r="C99" s="150"/>
      <c r="D99" s="151"/>
    </row>
    <row r="100" spans="1:4" ht="25.5">
      <c r="B100" s="152">
        <v>111151132</v>
      </c>
      <c r="C100" s="150" t="s">
        <v>238</v>
      </c>
      <c r="D100" s="151">
        <v>2</v>
      </c>
    </row>
    <row r="101" spans="1:4" ht="38.25">
      <c r="B101" s="152">
        <v>185811121</v>
      </c>
      <c r="C101" s="150" t="s">
        <v>188</v>
      </c>
      <c r="D101" s="151">
        <v>1</v>
      </c>
    </row>
    <row r="102" spans="1:4" ht="25.5">
      <c r="B102" s="152">
        <v>185811212</v>
      </c>
      <c r="C102" s="150" t="s">
        <v>230</v>
      </c>
      <c r="D102" s="151">
        <v>1</v>
      </c>
    </row>
    <row r="103" spans="1:4">
      <c r="B103" s="152">
        <v>999990001</v>
      </c>
      <c r="C103" s="150" t="s">
        <v>235</v>
      </c>
      <c r="D103" s="151">
        <v>12</v>
      </c>
    </row>
    <row r="104" spans="1:4">
      <c r="B104" s="149" t="s">
        <v>186</v>
      </c>
      <c r="C104" s="150"/>
      <c r="D104" s="151"/>
    </row>
    <row r="105" spans="1:4" ht="25.5">
      <c r="B105" s="152">
        <v>111151133</v>
      </c>
      <c r="C105" s="150" t="s">
        <v>239</v>
      </c>
      <c r="D105" s="151">
        <v>2</v>
      </c>
    </row>
    <row r="106" spans="1:4" ht="38.25">
      <c r="B106" s="152">
        <v>185811131</v>
      </c>
      <c r="C106" s="150" t="s">
        <v>189</v>
      </c>
      <c r="D106" s="151">
        <v>1</v>
      </c>
    </row>
    <row r="107" spans="1:4" ht="25.5">
      <c r="B107" s="152">
        <v>185811213</v>
      </c>
      <c r="C107" s="150" t="s">
        <v>231</v>
      </c>
      <c r="D107" s="151">
        <v>1</v>
      </c>
    </row>
    <row r="108" spans="1:4">
      <c r="B108" s="152">
        <v>999990001</v>
      </c>
      <c r="C108" s="150" t="s">
        <v>235</v>
      </c>
      <c r="D108" s="151">
        <v>12</v>
      </c>
    </row>
    <row r="109" spans="1:4">
      <c r="A109" s="146" t="s">
        <v>15</v>
      </c>
      <c r="B109" s="146"/>
      <c r="C109" s="147"/>
      <c r="D109" s="148"/>
    </row>
    <row r="110" spans="1:4">
      <c r="B110" s="149" t="s">
        <v>222</v>
      </c>
      <c r="C110" s="150"/>
      <c r="D110" s="151"/>
    </row>
    <row r="111" spans="1:4" ht="38.25">
      <c r="B111" s="152">
        <v>184806171</v>
      </c>
      <c r="C111" s="150" t="s">
        <v>209</v>
      </c>
      <c r="D111" s="151">
        <v>0.1</v>
      </c>
    </row>
    <row r="112" spans="1:4">
      <c r="B112" s="152">
        <v>999990001</v>
      </c>
      <c r="C112" s="150" t="s">
        <v>235</v>
      </c>
      <c r="D112" s="151">
        <v>12</v>
      </c>
    </row>
    <row r="113" spans="1:4">
      <c r="A113" s="146" t="s">
        <v>16</v>
      </c>
      <c r="B113" s="146"/>
      <c r="C113" s="147"/>
      <c r="D113" s="148"/>
    </row>
    <row r="114" spans="1:4">
      <c r="B114" s="149" t="s">
        <v>4</v>
      </c>
      <c r="C114" s="150"/>
      <c r="D114" s="151"/>
    </row>
    <row r="115" spans="1:4" ht="38.25">
      <c r="B115" s="152">
        <v>184806171</v>
      </c>
      <c r="C115" s="150" t="s">
        <v>205</v>
      </c>
      <c r="D115" s="151">
        <v>0.1</v>
      </c>
    </row>
    <row r="116" spans="1:4">
      <c r="B116" s="152">
        <v>999990001</v>
      </c>
      <c r="C116" s="150" t="s">
        <v>236</v>
      </c>
      <c r="D116" s="151">
        <v>12</v>
      </c>
    </row>
    <row r="117" spans="1:4">
      <c r="B117" s="149" t="s">
        <v>185</v>
      </c>
      <c r="C117" s="150"/>
      <c r="D117" s="151"/>
    </row>
    <row r="118" spans="1:4" ht="38.25">
      <c r="B118" s="152">
        <v>184806171</v>
      </c>
      <c r="C118" s="150" t="s">
        <v>205</v>
      </c>
      <c r="D118" s="151">
        <v>0.1</v>
      </c>
    </row>
    <row r="119" spans="1:4">
      <c r="B119" s="152">
        <v>999990001</v>
      </c>
      <c r="C119" s="150" t="s">
        <v>236</v>
      </c>
      <c r="D119" s="151">
        <v>12</v>
      </c>
    </row>
    <row r="120" spans="1:4">
      <c r="B120" s="149" t="s">
        <v>186</v>
      </c>
      <c r="C120" s="150"/>
      <c r="D120" s="151"/>
    </row>
    <row r="121" spans="1:4" ht="38.25">
      <c r="B121" s="152">
        <v>184806171</v>
      </c>
      <c r="C121" s="150" t="s">
        <v>205</v>
      </c>
      <c r="D121" s="151">
        <v>0.1</v>
      </c>
    </row>
    <row r="122" spans="1:4">
      <c r="B122" s="152">
        <v>999990001</v>
      </c>
      <c r="C122" s="150" t="s">
        <v>236</v>
      </c>
      <c r="D122" s="151">
        <v>12</v>
      </c>
    </row>
    <row r="123" spans="1:4">
      <c r="A123" s="146" t="s">
        <v>17</v>
      </c>
      <c r="B123" s="146"/>
      <c r="C123" s="147"/>
      <c r="D123" s="148"/>
    </row>
    <row r="124" spans="1:4">
      <c r="B124" s="149" t="s">
        <v>222</v>
      </c>
      <c r="C124" s="150"/>
      <c r="D124" s="151"/>
    </row>
    <row r="125" spans="1:4">
      <c r="B125" s="152">
        <v>999990001</v>
      </c>
      <c r="C125" s="150" t="s">
        <v>236</v>
      </c>
      <c r="D125" s="151">
        <v>12</v>
      </c>
    </row>
    <row r="126" spans="1:4">
      <c r="C126" s="150"/>
      <c r="D126" s="151"/>
    </row>
    <row r="127" spans="1:4">
      <c r="C127" s="150"/>
      <c r="D127" s="151"/>
    </row>
    <row r="128" spans="1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</row>
    <row r="1855" spans="3:4">
      <c r="C1855" s="150"/>
    </row>
    <row r="1856" spans="3:4">
      <c r="C1856" s="150"/>
    </row>
    <row r="1857" spans="3:3">
      <c r="C1857" s="150"/>
    </row>
    <row r="1858" spans="3:3">
      <c r="C1858" s="150"/>
    </row>
    <row r="1859" spans="3:3">
      <c r="C1859" s="150"/>
    </row>
    <row r="1860" spans="3:3">
      <c r="C1860" s="150"/>
    </row>
    <row r="1861" spans="3:3">
      <c r="C1861" s="150"/>
    </row>
    <row r="1862" spans="3:3">
      <c r="C1862" s="150"/>
    </row>
    <row r="1863" spans="3:3">
      <c r="C1863" s="150"/>
    </row>
    <row r="1864" spans="3:3">
      <c r="C1864" s="150"/>
    </row>
    <row r="1865" spans="3:3">
      <c r="C1865" s="150"/>
    </row>
    <row r="1866" spans="3:3">
      <c r="C1866" s="150"/>
    </row>
    <row r="1867" spans="3:3">
      <c r="C1867" s="150"/>
    </row>
    <row r="1868" spans="3:3">
      <c r="C1868" s="150"/>
    </row>
    <row r="1869" spans="3:3">
      <c r="C1869" s="150"/>
    </row>
    <row r="1870" spans="3:3">
      <c r="C1870" s="150"/>
    </row>
    <row r="1871" spans="3:3">
      <c r="C1871" s="150"/>
    </row>
    <row r="1872" spans="3:3">
      <c r="C1872" s="150"/>
    </row>
    <row r="1873" spans="3:3">
      <c r="C1873" s="150"/>
    </row>
    <row r="1874" spans="3:3">
      <c r="C1874" s="150"/>
    </row>
    <row r="1875" spans="3:3">
      <c r="C1875" s="150"/>
    </row>
    <row r="1876" spans="3:3">
      <c r="C1876" s="150"/>
    </row>
    <row r="1877" spans="3:3">
      <c r="C1877" s="150"/>
    </row>
    <row r="1878" spans="3:3">
      <c r="C1878" s="150"/>
    </row>
    <row r="1879" spans="3:3">
      <c r="C1879" s="150"/>
    </row>
    <row r="1880" spans="3:3">
      <c r="C1880" s="150"/>
    </row>
    <row r="1881" spans="3:3">
      <c r="C1881" s="150"/>
    </row>
    <row r="1882" spans="3:3">
      <c r="C1882" s="150"/>
    </row>
    <row r="1883" spans="3:3">
      <c r="C1883" s="150"/>
    </row>
    <row r="1884" spans="3:3">
      <c r="C1884" s="150"/>
    </row>
    <row r="1885" spans="3:3">
      <c r="C1885" s="150"/>
    </row>
    <row r="1886" spans="3:3">
      <c r="C1886" s="150"/>
    </row>
    <row r="1887" spans="3:3">
      <c r="C1887" s="150"/>
    </row>
    <row r="1888" spans="3:3">
      <c r="C1888" s="150"/>
    </row>
    <row r="1889" spans="3:3">
      <c r="C1889" s="150"/>
    </row>
    <row r="1890" spans="3:3">
      <c r="C1890" s="150"/>
    </row>
    <row r="1891" spans="3:3">
      <c r="C1891" s="150"/>
    </row>
    <row r="1892" spans="3:3">
      <c r="C1892" s="150"/>
    </row>
    <row r="1893" spans="3:3">
      <c r="C1893" s="150"/>
    </row>
    <row r="1894" spans="3:3">
      <c r="C1894" s="150"/>
    </row>
    <row r="1895" spans="3:3">
      <c r="C1895" s="150"/>
    </row>
    <row r="1896" spans="3:3">
      <c r="C1896" s="150"/>
    </row>
    <row r="1897" spans="3:3">
      <c r="C1897" s="150"/>
    </row>
    <row r="1898" spans="3:3">
      <c r="C1898" s="150"/>
    </row>
    <row r="1899" spans="3:3">
      <c r="C1899" s="150"/>
    </row>
    <row r="1900" spans="3:3">
      <c r="C1900" s="150"/>
    </row>
    <row r="1901" spans="3:3">
      <c r="C1901" s="150"/>
    </row>
    <row r="1902" spans="3:3">
      <c r="C1902" s="150"/>
    </row>
    <row r="1903" spans="3:3">
      <c r="C1903" s="150"/>
    </row>
    <row r="1904" spans="3:3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240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183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999990001</v>
      </c>
      <c r="C8" s="150" t="s">
        <v>241</v>
      </c>
      <c r="D8" s="151">
        <v>156</v>
      </c>
    </row>
    <row r="9" spans="1:4">
      <c r="A9" s="146" t="s">
        <v>225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>
      <c r="B11" s="152">
        <v>999990054</v>
      </c>
      <c r="C11" s="150" t="s">
        <v>226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224</v>
      </c>
      <c r="D14" s="151">
        <v>12</v>
      </c>
    </row>
    <row r="15" spans="1:4" ht="38.25">
      <c r="B15" s="152">
        <v>185811111</v>
      </c>
      <c r="C15" s="150" t="s">
        <v>187</v>
      </c>
      <c r="D15" s="151">
        <v>2</v>
      </c>
    </row>
    <row r="16" spans="1:4" ht="25.5">
      <c r="B16" s="152">
        <v>185811211</v>
      </c>
      <c r="C16" s="150" t="s">
        <v>229</v>
      </c>
      <c r="D16" s="151">
        <v>1</v>
      </c>
    </row>
    <row r="17" spans="1:4">
      <c r="B17" s="152">
        <v>999990001</v>
      </c>
      <c r="C17" s="150" t="s">
        <v>241</v>
      </c>
      <c r="D17" s="151">
        <v>156</v>
      </c>
    </row>
    <row r="18" spans="1:4">
      <c r="B18" s="149" t="s">
        <v>185</v>
      </c>
      <c r="C18" s="150"/>
      <c r="D18" s="151"/>
    </row>
    <row r="19" spans="1:4" ht="25.5">
      <c r="B19" s="152">
        <v>111151122</v>
      </c>
      <c r="C19" s="150" t="s">
        <v>227</v>
      </c>
      <c r="D19" s="151">
        <v>12</v>
      </c>
    </row>
    <row r="20" spans="1:4" ht="38.25">
      <c r="B20" s="152">
        <v>185811121</v>
      </c>
      <c r="C20" s="150" t="s">
        <v>188</v>
      </c>
      <c r="D20" s="151">
        <v>2</v>
      </c>
    </row>
    <row r="21" spans="1:4" ht="25.5">
      <c r="B21" s="152">
        <v>185811212</v>
      </c>
      <c r="C21" s="150" t="s">
        <v>230</v>
      </c>
      <c r="D21" s="151">
        <v>1</v>
      </c>
    </row>
    <row r="22" spans="1:4">
      <c r="B22" s="152">
        <v>999990001</v>
      </c>
      <c r="C22" s="150" t="s">
        <v>241</v>
      </c>
      <c r="D22" s="151">
        <v>156</v>
      </c>
    </row>
    <row r="23" spans="1:4">
      <c r="B23" s="149" t="s">
        <v>186</v>
      </c>
      <c r="C23" s="150"/>
      <c r="D23" s="151"/>
    </row>
    <row r="24" spans="1:4" ht="25.5">
      <c r="B24" s="152">
        <v>111151123</v>
      </c>
      <c r="C24" s="150" t="s">
        <v>228</v>
      </c>
      <c r="D24" s="151">
        <v>12</v>
      </c>
    </row>
    <row r="25" spans="1:4" ht="38.25">
      <c r="B25" s="152">
        <v>185811131</v>
      </c>
      <c r="C25" s="150" t="s">
        <v>189</v>
      </c>
      <c r="D25" s="151">
        <v>2</v>
      </c>
    </row>
    <row r="26" spans="1:4" ht="25.5">
      <c r="B26" s="152">
        <v>185811213</v>
      </c>
      <c r="C26" s="150" t="s">
        <v>231</v>
      </c>
      <c r="D26" s="151">
        <v>1</v>
      </c>
    </row>
    <row r="27" spans="1:4">
      <c r="B27" s="152">
        <v>999990001</v>
      </c>
      <c r="C27" s="150" t="s">
        <v>241</v>
      </c>
      <c r="D27" s="151">
        <v>156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222</v>
      </c>
      <c r="C29" s="150"/>
      <c r="D29" s="151"/>
    </row>
    <row r="30" spans="1:4">
      <c r="B30" s="152">
        <v>999990001</v>
      </c>
      <c r="C30" s="150" t="s">
        <v>241</v>
      </c>
      <c r="D30" s="151">
        <v>156</v>
      </c>
    </row>
    <row r="31" spans="1:4">
      <c r="A31" s="146" t="s">
        <v>190</v>
      </c>
      <c r="B31" s="146"/>
      <c r="C31" s="147"/>
      <c r="D31" s="148"/>
    </row>
    <row r="32" spans="1:4">
      <c r="B32" s="149" t="s">
        <v>222</v>
      </c>
      <c r="C32" s="150"/>
      <c r="D32" s="151"/>
    </row>
    <row r="33" spans="1:4">
      <c r="B33" s="152">
        <v>999990001</v>
      </c>
      <c r="C33" s="150" t="s">
        <v>241</v>
      </c>
      <c r="D33" s="151">
        <v>156</v>
      </c>
    </row>
    <row r="34" spans="1:4">
      <c r="A34" s="146" t="s">
        <v>191</v>
      </c>
      <c r="B34" s="146"/>
      <c r="C34" s="147"/>
      <c r="D34" s="148"/>
    </row>
    <row r="35" spans="1:4">
      <c r="B35" s="149" t="s">
        <v>222</v>
      </c>
      <c r="C35" s="150"/>
      <c r="D35" s="151"/>
    </row>
    <row r="36" spans="1:4" ht="25.5">
      <c r="B36" s="152">
        <v>184806151</v>
      </c>
      <c r="C36" s="150" t="s">
        <v>193</v>
      </c>
      <c r="D36" s="151">
        <v>0.1</v>
      </c>
    </row>
    <row r="37" spans="1:4" ht="25.5">
      <c r="B37" s="152">
        <v>184806171</v>
      </c>
      <c r="C37" s="150" t="s">
        <v>192</v>
      </c>
      <c r="D37" s="151">
        <v>0.1</v>
      </c>
    </row>
    <row r="38" spans="1:4">
      <c r="A38" s="146" t="s">
        <v>194</v>
      </c>
      <c r="B38" s="146"/>
      <c r="C38" s="147"/>
      <c r="D38" s="148"/>
    </row>
    <row r="39" spans="1:4">
      <c r="B39" s="149" t="s">
        <v>222</v>
      </c>
      <c r="C39" s="150"/>
      <c r="D39" s="151"/>
    </row>
    <row r="40" spans="1:4">
      <c r="B40" s="152">
        <v>999990001</v>
      </c>
      <c r="C40" s="150" t="s">
        <v>241</v>
      </c>
      <c r="D40" s="151">
        <v>156</v>
      </c>
    </row>
    <row r="41" spans="1:4">
      <c r="B41" s="152">
        <v>999990027</v>
      </c>
      <c r="C41" s="150" t="s">
        <v>195</v>
      </c>
      <c r="D41" s="151">
        <v>1</v>
      </c>
    </row>
    <row r="42" spans="1:4">
      <c r="A42" s="146" t="s">
        <v>196</v>
      </c>
      <c r="B42" s="146"/>
      <c r="C42" s="147"/>
      <c r="D42" s="148"/>
    </row>
    <row r="43" spans="1:4">
      <c r="B43" s="149" t="s">
        <v>222</v>
      </c>
      <c r="C43" s="150"/>
      <c r="D43" s="151"/>
    </row>
    <row r="44" spans="1:4">
      <c r="B44" s="152">
        <v>999990001</v>
      </c>
      <c r="C44" s="150" t="s">
        <v>241</v>
      </c>
      <c r="D44" s="151">
        <v>156</v>
      </c>
    </row>
    <row r="45" spans="1:4">
      <c r="B45" s="152">
        <v>999990027</v>
      </c>
      <c r="C45" s="150" t="s">
        <v>195</v>
      </c>
      <c r="D45" s="151">
        <v>1</v>
      </c>
    </row>
    <row r="46" spans="1:4">
      <c r="A46" s="146" t="s">
        <v>117</v>
      </c>
      <c r="B46" s="146"/>
      <c r="C46" s="147"/>
      <c r="D46" s="148"/>
    </row>
    <row r="47" spans="1:4">
      <c r="B47" s="149" t="s">
        <v>222</v>
      </c>
      <c r="C47" s="150"/>
      <c r="D47" s="151"/>
    </row>
    <row r="48" spans="1:4" ht="38.25">
      <c r="B48" s="152">
        <v>185804311</v>
      </c>
      <c r="C48" s="150" t="s">
        <v>197</v>
      </c>
      <c r="D48" s="151">
        <v>0.2</v>
      </c>
    </row>
    <row r="49" spans="1:4">
      <c r="B49" s="152">
        <v>185851121</v>
      </c>
      <c r="C49" s="150" t="s">
        <v>198</v>
      </c>
      <c r="D49" s="151">
        <v>0.2</v>
      </c>
    </row>
    <row r="50" spans="1:4" ht="25.5">
      <c r="B50" s="152">
        <v>185851129</v>
      </c>
      <c r="C50" s="150" t="s">
        <v>232</v>
      </c>
      <c r="D50" s="151">
        <v>1</v>
      </c>
    </row>
    <row r="51" spans="1:4">
      <c r="A51" s="146" t="s">
        <v>199</v>
      </c>
      <c r="B51" s="146"/>
      <c r="C51" s="147"/>
      <c r="D51" s="148"/>
    </row>
    <row r="52" spans="1:4">
      <c r="B52" s="149" t="s">
        <v>222</v>
      </c>
      <c r="C52" s="150"/>
      <c r="D52" s="151"/>
    </row>
    <row r="53" spans="1:4">
      <c r="B53" s="152">
        <v>999990001</v>
      </c>
      <c r="C53" s="150" t="s">
        <v>241</v>
      </c>
      <c r="D53" s="151">
        <v>156</v>
      </c>
    </row>
    <row r="54" spans="1:4">
      <c r="A54" s="146" t="s">
        <v>22</v>
      </c>
      <c r="B54" s="146"/>
      <c r="C54" s="147"/>
      <c r="D54" s="148"/>
    </row>
    <row r="55" spans="1:4">
      <c r="B55" s="149" t="s">
        <v>222</v>
      </c>
      <c r="C55" s="150"/>
      <c r="D55" s="151"/>
    </row>
    <row r="56" spans="1:4" ht="25.5">
      <c r="B56" s="152">
        <v>936004212</v>
      </c>
      <c r="C56" s="150" t="s">
        <v>200</v>
      </c>
      <c r="D56" s="151">
        <v>0.5</v>
      </c>
    </row>
    <row r="57" spans="1:4">
      <c r="B57" s="152">
        <v>999990001</v>
      </c>
      <c r="C57" s="150" t="s">
        <v>241</v>
      </c>
      <c r="D57" s="151">
        <v>156</v>
      </c>
    </row>
    <row r="58" spans="1:4">
      <c r="A58" s="146" t="s">
        <v>136</v>
      </c>
      <c r="B58" s="146"/>
      <c r="C58" s="147"/>
      <c r="D58" s="148"/>
    </row>
    <row r="59" spans="1:4">
      <c r="B59" s="149" t="s">
        <v>222</v>
      </c>
      <c r="C59" s="150"/>
      <c r="D59" s="151"/>
    </row>
    <row r="60" spans="1:4" ht="25.5">
      <c r="B60" s="152">
        <v>999990010</v>
      </c>
      <c r="C60" s="150" t="s">
        <v>201</v>
      </c>
      <c r="D60" s="151">
        <v>1</v>
      </c>
    </row>
    <row r="61" spans="1:4">
      <c r="A61" s="146" t="s">
        <v>147</v>
      </c>
      <c r="B61" s="146"/>
      <c r="C61" s="147"/>
      <c r="D61" s="148"/>
    </row>
    <row r="62" spans="1:4">
      <c r="B62" s="149" t="s">
        <v>222</v>
      </c>
      <c r="C62" s="150"/>
      <c r="D62" s="151"/>
    </row>
    <row r="63" spans="1:4">
      <c r="B63" s="152">
        <v>999990029</v>
      </c>
      <c r="C63" s="150" t="s">
        <v>202</v>
      </c>
      <c r="D63" s="151">
        <v>2</v>
      </c>
    </row>
    <row r="64" spans="1:4">
      <c r="A64" s="146" t="s">
        <v>203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224</v>
      </c>
      <c r="D66" s="151">
        <v>12</v>
      </c>
    </row>
    <row r="67" spans="2:4" ht="38.25">
      <c r="B67" s="152">
        <v>184806171</v>
      </c>
      <c r="C67" s="150" t="s">
        <v>205</v>
      </c>
      <c r="D67" s="151">
        <v>0.1</v>
      </c>
    </row>
    <row r="68" spans="2:4" ht="38.25">
      <c r="B68" s="152">
        <v>184806151</v>
      </c>
      <c r="C68" s="150" t="s">
        <v>206</v>
      </c>
      <c r="D68" s="151">
        <v>0.1</v>
      </c>
    </row>
    <row r="69" spans="2:4" ht="38.25">
      <c r="B69" s="152">
        <v>185811152</v>
      </c>
      <c r="C69" s="150" t="s">
        <v>204</v>
      </c>
      <c r="D69" s="151">
        <v>2</v>
      </c>
    </row>
    <row r="70" spans="2:4" ht="25.5">
      <c r="B70" s="152">
        <v>185811211</v>
      </c>
      <c r="C70" s="150" t="s">
        <v>229</v>
      </c>
      <c r="D70" s="151">
        <v>1</v>
      </c>
    </row>
    <row r="71" spans="2:4">
      <c r="B71" s="152">
        <v>999990001</v>
      </c>
      <c r="C71" s="150" t="s">
        <v>241</v>
      </c>
      <c r="D71" s="151">
        <v>156</v>
      </c>
    </row>
    <row r="72" spans="2:4">
      <c r="B72" s="149" t="s">
        <v>185</v>
      </c>
      <c r="C72" s="150"/>
      <c r="D72" s="151"/>
    </row>
    <row r="73" spans="2:4" ht="25.5">
      <c r="B73" s="152">
        <v>111151122</v>
      </c>
      <c r="C73" s="150" t="s">
        <v>227</v>
      </c>
      <c r="D73" s="151">
        <v>12</v>
      </c>
    </row>
    <row r="74" spans="2:4" ht="38.25">
      <c r="B74" s="152">
        <v>184806171</v>
      </c>
      <c r="C74" s="150" t="s">
        <v>205</v>
      </c>
      <c r="D74" s="151">
        <v>0.1</v>
      </c>
    </row>
    <row r="75" spans="2:4" ht="38.25">
      <c r="B75" s="152">
        <v>184806151</v>
      </c>
      <c r="C75" s="150" t="s">
        <v>206</v>
      </c>
      <c r="D75" s="151">
        <v>0.1</v>
      </c>
    </row>
    <row r="76" spans="2:4" ht="38.25">
      <c r="B76" s="152">
        <v>185811162</v>
      </c>
      <c r="C76" s="150" t="s">
        <v>207</v>
      </c>
      <c r="D76" s="151">
        <v>2</v>
      </c>
    </row>
    <row r="77" spans="2:4" ht="25.5">
      <c r="B77" s="152">
        <v>185811212</v>
      </c>
      <c r="C77" s="150" t="s">
        <v>230</v>
      </c>
      <c r="D77" s="151">
        <v>1</v>
      </c>
    </row>
    <row r="78" spans="2:4">
      <c r="B78" s="152">
        <v>999990001</v>
      </c>
      <c r="C78" s="150" t="s">
        <v>241</v>
      </c>
      <c r="D78" s="151">
        <v>156</v>
      </c>
    </row>
    <row r="79" spans="2:4">
      <c r="B79" s="149" t="s">
        <v>186</v>
      </c>
      <c r="C79" s="150"/>
      <c r="D79" s="151"/>
    </row>
    <row r="80" spans="2:4" ht="25.5">
      <c r="B80" s="152">
        <v>111151123</v>
      </c>
      <c r="C80" s="150" t="s">
        <v>228</v>
      </c>
      <c r="D80" s="151">
        <v>12</v>
      </c>
    </row>
    <row r="81" spans="1:4" ht="38.25">
      <c r="B81" s="152">
        <v>184806171</v>
      </c>
      <c r="C81" s="150" t="s">
        <v>205</v>
      </c>
      <c r="D81" s="151">
        <v>0.1</v>
      </c>
    </row>
    <row r="82" spans="1:4" ht="38.25">
      <c r="B82" s="152">
        <v>184806151</v>
      </c>
      <c r="C82" s="150" t="s">
        <v>206</v>
      </c>
      <c r="D82" s="151">
        <v>0.1</v>
      </c>
    </row>
    <row r="83" spans="1:4" ht="38.25">
      <c r="B83" s="152">
        <v>185811172</v>
      </c>
      <c r="C83" s="150" t="s">
        <v>208</v>
      </c>
      <c r="D83" s="151">
        <v>2</v>
      </c>
    </row>
    <row r="84" spans="1:4" ht="25.5">
      <c r="B84" s="152">
        <v>185811213</v>
      </c>
      <c r="C84" s="150" t="s">
        <v>231</v>
      </c>
      <c r="D84" s="151">
        <v>1</v>
      </c>
    </row>
    <row r="85" spans="1:4">
      <c r="B85" s="152">
        <v>999990001</v>
      </c>
      <c r="C85" s="150" t="s">
        <v>241</v>
      </c>
      <c r="D85" s="151">
        <v>156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224</v>
      </c>
      <c r="D88" s="151">
        <v>12</v>
      </c>
    </row>
    <row r="89" spans="1:4" ht="38.25">
      <c r="B89" s="152">
        <v>185811111</v>
      </c>
      <c r="C89" s="150" t="s">
        <v>187</v>
      </c>
      <c r="D89" s="151">
        <v>2</v>
      </c>
    </row>
    <row r="90" spans="1:4" ht="25.5">
      <c r="B90" s="152">
        <v>185811211</v>
      </c>
      <c r="C90" s="150" t="s">
        <v>229</v>
      </c>
      <c r="D90" s="151">
        <v>1</v>
      </c>
    </row>
    <row r="91" spans="1:4">
      <c r="B91" s="152">
        <v>999990001</v>
      </c>
      <c r="C91" s="150" t="s">
        <v>241</v>
      </c>
      <c r="D91" s="151">
        <v>156</v>
      </c>
    </row>
    <row r="92" spans="1:4">
      <c r="B92" s="149" t="s">
        <v>185</v>
      </c>
      <c r="C92" s="150"/>
      <c r="D92" s="151"/>
    </row>
    <row r="93" spans="1:4" ht="25.5">
      <c r="B93" s="152">
        <v>111151122</v>
      </c>
      <c r="C93" s="150" t="s">
        <v>227</v>
      </c>
      <c r="D93" s="151">
        <v>12</v>
      </c>
    </row>
    <row r="94" spans="1:4" ht="38.25">
      <c r="B94" s="152">
        <v>185811121</v>
      </c>
      <c r="C94" s="150" t="s">
        <v>188</v>
      </c>
      <c r="D94" s="151">
        <v>2</v>
      </c>
    </row>
    <row r="95" spans="1:4" ht="25.5">
      <c r="B95" s="152">
        <v>185811212</v>
      </c>
      <c r="C95" s="150" t="s">
        <v>230</v>
      </c>
      <c r="D95" s="151">
        <v>1</v>
      </c>
    </row>
    <row r="96" spans="1:4">
      <c r="B96" s="152">
        <v>999990001</v>
      </c>
      <c r="C96" s="150" t="s">
        <v>241</v>
      </c>
      <c r="D96" s="151">
        <v>156</v>
      </c>
    </row>
    <row r="97" spans="1:4">
      <c r="B97" s="149" t="s">
        <v>186</v>
      </c>
      <c r="C97" s="150"/>
      <c r="D97" s="151"/>
    </row>
    <row r="98" spans="1:4" ht="25.5">
      <c r="B98" s="152">
        <v>111151123</v>
      </c>
      <c r="C98" s="150" t="s">
        <v>228</v>
      </c>
      <c r="D98" s="151">
        <v>12</v>
      </c>
    </row>
    <row r="99" spans="1:4" ht="38.25">
      <c r="B99" s="152">
        <v>185811131</v>
      </c>
      <c r="C99" s="150" t="s">
        <v>189</v>
      </c>
      <c r="D99" s="151">
        <v>2</v>
      </c>
    </row>
    <row r="100" spans="1:4" ht="25.5">
      <c r="B100" s="152">
        <v>185811213</v>
      </c>
      <c r="C100" s="150" t="s">
        <v>231</v>
      </c>
      <c r="D100" s="151">
        <v>1</v>
      </c>
    </row>
    <row r="101" spans="1:4">
      <c r="B101" s="152">
        <v>999990001</v>
      </c>
      <c r="C101" s="150" t="s">
        <v>241</v>
      </c>
      <c r="D101" s="151">
        <v>156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222</v>
      </c>
      <c r="C103" s="150"/>
      <c r="D103" s="151"/>
    </row>
    <row r="104" spans="1:4">
      <c r="B104" s="152">
        <v>999990001</v>
      </c>
      <c r="C104" s="150" t="s">
        <v>241</v>
      </c>
      <c r="D104" s="151">
        <v>156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222</v>
      </c>
      <c r="C106" s="150"/>
      <c r="D106" s="151"/>
    </row>
    <row r="107" spans="1:4">
      <c r="B107" s="152">
        <v>999990001</v>
      </c>
      <c r="C107" s="150" t="s">
        <v>241</v>
      </c>
      <c r="D107" s="151">
        <v>156</v>
      </c>
    </row>
    <row r="108" spans="1:4">
      <c r="B108" s="152">
        <v>999990027</v>
      </c>
      <c r="C108" s="150" t="s">
        <v>195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224</v>
      </c>
      <c r="D111" s="151">
        <v>12</v>
      </c>
    </row>
    <row r="112" spans="1:4" ht="38.25">
      <c r="B112" s="152">
        <v>185811111</v>
      </c>
      <c r="C112" s="150" t="s">
        <v>187</v>
      </c>
      <c r="D112" s="151">
        <v>2</v>
      </c>
    </row>
    <row r="113" spans="1:4" ht="25.5">
      <c r="B113" s="152">
        <v>185811211</v>
      </c>
      <c r="C113" s="150" t="s">
        <v>229</v>
      </c>
      <c r="D113" s="151">
        <v>1</v>
      </c>
    </row>
    <row r="114" spans="1:4">
      <c r="B114" s="152">
        <v>999990001</v>
      </c>
      <c r="C114" s="150" t="s">
        <v>241</v>
      </c>
      <c r="D114" s="151">
        <v>156</v>
      </c>
    </row>
    <row r="115" spans="1:4">
      <c r="B115" s="149" t="s">
        <v>185</v>
      </c>
      <c r="C115" s="150"/>
      <c r="D115" s="151"/>
    </row>
    <row r="116" spans="1:4" ht="25.5">
      <c r="B116" s="152">
        <v>111151122</v>
      </c>
      <c r="C116" s="150" t="s">
        <v>227</v>
      </c>
      <c r="D116" s="151">
        <v>12</v>
      </c>
    </row>
    <row r="117" spans="1:4" ht="38.25">
      <c r="B117" s="152">
        <v>185811121</v>
      </c>
      <c r="C117" s="150" t="s">
        <v>188</v>
      </c>
      <c r="D117" s="151">
        <v>2</v>
      </c>
    </row>
    <row r="118" spans="1:4" ht="25.5">
      <c r="B118" s="152">
        <v>185811212</v>
      </c>
      <c r="C118" s="150" t="s">
        <v>230</v>
      </c>
      <c r="D118" s="151">
        <v>1</v>
      </c>
    </row>
    <row r="119" spans="1:4">
      <c r="B119" s="152">
        <v>999990001</v>
      </c>
      <c r="C119" s="150" t="s">
        <v>241</v>
      </c>
      <c r="D119" s="151">
        <v>156</v>
      </c>
    </row>
    <row r="120" spans="1:4">
      <c r="B120" s="149" t="s">
        <v>186</v>
      </c>
      <c r="C120" s="150"/>
      <c r="D120" s="151"/>
    </row>
    <row r="121" spans="1:4" ht="25.5">
      <c r="B121" s="152">
        <v>111151123</v>
      </c>
      <c r="C121" s="150" t="s">
        <v>228</v>
      </c>
      <c r="D121" s="151">
        <v>12</v>
      </c>
    </row>
    <row r="122" spans="1:4" ht="38.25">
      <c r="B122" s="152">
        <v>185811131</v>
      </c>
      <c r="C122" s="150" t="s">
        <v>189</v>
      </c>
      <c r="D122" s="151">
        <v>2</v>
      </c>
    </row>
    <row r="123" spans="1:4" ht="25.5">
      <c r="B123" s="152">
        <v>185811213</v>
      </c>
      <c r="C123" s="150" t="s">
        <v>231</v>
      </c>
      <c r="D123" s="151">
        <v>1</v>
      </c>
    </row>
    <row r="124" spans="1:4">
      <c r="B124" s="152">
        <v>999990001</v>
      </c>
      <c r="C124" s="150" t="s">
        <v>241</v>
      </c>
      <c r="D124" s="151">
        <v>156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222</v>
      </c>
      <c r="C126" s="150"/>
      <c r="D126" s="151"/>
    </row>
    <row r="127" spans="1:4">
      <c r="B127" s="152">
        <v>999990001</v>
      </c>
      <c r="C127" s="150" t="s">
        <v>241</v>
      </c>
      <c r="D127" s="151">
        <v>156</v>
      </c>
    </row>
    <row r="128" spans="1:4">
      <c r="B128" s="152">
        <v>999990027</v>
      </c>
      <c r="C128" s="150" t="s">
        <v>195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222</v>
      </c>
      <c r="C130" s="150"/>
      <c r="D130" s="151"/>
    </row>
    <row r="131" spans="1:4" ht="38.25">
      <c r="B131" s="152">
        <v>184806171</v>
      </c>
      <c r="C131" s="150" t="s">
        <v>209</v>
      </c>
      <c r="D131" s="151">
        <v>0.1</v>
      </c>
    </row>
    <row r="132" spans="1:4">
      <c r="B132" s="152">
        <v>999990001</v>
      </c>
      <c r="C132" s="150" t="s">
        <v>241</v>
      </c>
      <c r="D132" s="151">
        <v>156</v>
      </c>
    </row>
    <row r="133" spans="1:4">
      <c r="A133" s="146" t="s">
        <v>210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224</v>
      </c>
      <c r="D135" s="151">
        <v>12</v>
      </c>
    </row>
    <row r="136" spans="1:4" ht="38.25">
      <c r="B136" s="152">
        <v>185811111</v>
      </c>
      <c r="C136" s="150" t="s">
        <v>187</v>
      </c>
      <c r="D136" s="151">
        <v>1</v>
      </c>
    </row>
    <row r="137" spans="1:4">
      <c r="B137" s="152">
        <v>999990001</v>
      </c>
      <c r="C137" s="150" t="s">
        <v>241</v>
      </c>
      <c r="D137" s="151">
        <v>156</v>
      </c>
    </row>
    <row r="138" spans="1:4">
      <c r="B138" s="149" t="s">
        <v>185</v>
      </c>
      <c r="C138" s="150"/>
      <c r="D138" s="151"/>
    </row>
    <row r="139" spans="1:4" ht="25.5">
      <c r="B139" s="152">
        <v>111151122</v>
      </c>
      <c r="C139" s="150" t="s">
        <v>227</v>
      </c>
      <c r="D139" s="151">
        <v>12</v>
      </c>
    </row>
    <row r="140" spans="1:4" ht="38.25">
      <c r="B140" s="152">
        <v>185811121</v>
      </c>
      <c r="C140" s="150" t="s">
        <v>188</v>
      </c>
      <c r="D140" s="151">
        <v>1</v>
      </c>
    </row>
    <row r="141" spans="1:4">
      <c r="B141" s="152">
        <v>999990001</v>
      </c>
      <c r="C141" s="150" t="s">
        <v>241</v>
      </c>
      <c r="D141" s="151">
        <v>156</v>
      </c>
    </row>
    <row r="142" spans="1:4">
      <c r="B142" s="149" t="s">
        <v>186</v>
      </c>
      <c r="C142" s="150"/>
      <c r="D142" s="151"/>
    </row>
    <row r="143" spans="1:4" ht="25.5">
      <c r="B143" s="152">
        <v>111151123</v>
      </c>
      <c r="C143" s="150" t="s">
        <v>228</v>
      </c>
      <c r="D143" s="151">
        <v>12</v>
      </c>
    </row>
    <row r="144" spans="1:4" ht="38.25">
      <c r="B144" s="152">
        <v>185811131</v>
      </c>
      <c r="C144" s="150" t="s">
        <v>189</v>
      </c>
      <c r="D144" s="151">
        <v>1</v>
      </c>
    </row>
    <row r="145" spans="1:4">
      <c r="B145" s="152">
        <v>999990001</v>
      </c>
      <c r="C145" s="150" t="s">
        <v>241</v>
      </c>
      <c r="D145" s="151">
        <v>156</v>
      </c>
    </row>
    <row r="146" spans="1:4">
      <c r="A146" s="146" t="s">
        <v>211</v>
      </c>
      <c r="B146" s="146"/>
      <c r="C146" s="147"/>
      <c r="D146" s="148"/>
    </row>
    <row r="147" spans="1:4">
      <c r="B147" s="149" t="s">
        <v>222</v>
      </c>
      <c r="C147" s="150"/>
      <c r="D147" s="151"/>
    </row>
    <row r="148" spans="1:4" ht="25.5">
      <c r="B148" s="152">
        <v>999990016</v>
      </c>
      <c r="C148" s="150" t="s">
        <v>212</v>
      </c>
      <c r="D148" s="151">
        <v>52</v>
      </c>
    </row>
    <row r="149" spans="1:4">
      <c r="B149" s="152">
        <v>999990030</v>
      </c>
      <c r="C149" s="150" t="s">
        <v>213</v>
      </c>
      <c r="D149" s="151">
        <v>2.5999999999999999E-2</v>
      </c>
    </row>
    <row r="150" spans="1:4">
      <c r="A150" s="146" t="s">
        <v>16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205</v>
      </c>
      <c r="D152" s="151">
        <v>0.1</v>
      </c>
    </row>
    <row r="153" spans="1:4">
      <c r="B153" s="152">
        <v>999990001</v>
      </c>
      <c r="C153" s="150" t="s">
        <v>242</v>
      </c>
      <c r="D153" s="151">
        <v>156</v>
      </c>
    </row>
    <row r="154" spans="1:4">
      <c r="B154" s="149" t="s">
        <v>185</v>
      </c>
      <c r="C154" s="150"/>
      <c r="D154" s="151"/>
    </row>
    <row r="155" spans="1:4" ht="38.25">
      <c r="B155" s="152">
        <v>184806171</v>
      </c>
      <c r="C155" s="150" t="s">
        <v>205</v>
      </c>
      <c r="D155" s="151">
        <v>0.1</v>
      </c>
    </row>
    <row r="156" spans="1:4">
      <c r="B156" s="152">
        <v>999990001</v>
      </c>
      <c r="C156" s="150" t="s">
        <v>242</v>
      </c>
      <c r="D156" s="151">
        <v>156</v>
      </c>
    </row>
    <row r="157" spans="1:4">
      <c r="B157" s="149" t="s">
        <v>186</v>
      </c>
      <c r="C157" s="150"/>
      <c r="D157" s="151"/>
    </row>
    <row r="158" spans="1:4" ht="38.25">
      <c r="B158" s="152">
        <v>184806171</v>
      </c>
      <c r="C158" s="150" t="s">
        <v>205</v>
      </c>
      <c r="D158" s="151">
        <v>0.1</v>
      </c>
    </row>
    <row r="159" spans="1:4">
      <c r="B159" s="152">
        <v>999990001</v>
      </c>
      <c r="C159" s="150" t="s">
        <v>242</v>
      </c>
      <c r="D159" s="151">
        <v>156</v>
      </c>
    </row>
    <row r="160" spans="1:4">
      <c r="A160" s="146" t="s">
        <v>17</v>
      </c>
      <c r="B160" s="146"/>
      <c r="C160" s="147"/>
      <c r="D160" s="148"/>
    </row>
    <row r="161" spans="2:4">
      <c r="B161" s="149" t="s">
        <v>222</v>
      </c>
      <c r="C161" s="150"/>
      <c r="D161" s="151"/>
    </row>
    <row r="162" spans="2:4">
      <c r="B162" s="152">
        <v>999990001</v>
      </c>
      <c r="C162" s="150" t="s">
        <v>242</v>
      </c>
      <c r="D162" s="151">
        <v>156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214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225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999990054</v>
      </c>
      <c r="C8" s="150" t="s">
        <v>226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 ht="25.5">
      <c r="B11" s="152">
        <v>999990001</v>
      </c>
      <c r="C11" s="150" t="s">
        <v>217</v>
      </c>
      <c r="D11" s="151">
        <v>80</v>
      </c>
    </row>
    <row r="12" spans="1:4">
      <c r="B12" s="152">
        <v>999990003</v>
      </c>
      <c r="C12" s="150" t="s">
        <v>215</v>
      </c>
      <c r="D12" s="151">
        <v>12</v>
      </c>
    </row>
    <row r="13" spans="1:4">
      <c r="B13" s="152">
        <v>999990005</v>
      </c>
      <c r="C13" s="150" t="s">
        <v>243</v>
      </c>
      <c r="D13" s="151">
        <v>3</v>
      </c>
    </row>
    <row r="14" spans="1:4" ht="25.5">
      <c r="B14" s="152">
        <v>999990011</v>
      </c>
      <c r="C14" s="150" t="s">
        <v>216</v>
      </c>
      <c r="D14" s="151">
        <v>0.25</v>
      </c>
    </row>
    <row r="15" spans="1:4">
      <c r="B15" s="152">
        <v>999990012</v>
      </c>
      <c r="C15" s="150" t="s">
        <v>218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222</v>
      </c>
      <c r="C17" s="150"/>
      <c r="D17" s="151"/>
    </row>
    <row r="18" spans="1:4" ht="25.5">
      <c r="B18" s="152">
        <v>999990001</v>
      </c>
      <c r="C18" s="150" t="s">
        <v>217</v>
      </c>
      <c r="D18" s="151">
        <v>80</v>
      </c>
    </row>
    <row r="19" spans="1:4">
      <c r="B19" s="152">
        <v>999990003</v>
      </c>
      <c r="C19" s="150" t="s">
        <v>215</v>
      </c>
      <c r="D19" s="151">
        <v>12</v>
      </c>
    </row>
    <row r="20" spans="1:4">
      <c r="B20" s="152">
        <v>999990005</v>
      </c>
      <c r="C20" s="150" t="s">
        <v>243</v>
      </c>
      <c r="D20" s="151">
        <v>3</v>
      </c>
    </row>
    <row r="21" spans="1:4" ht="25.5">
      <c r="B21" s="152">
        <v>999990011</v>
      </c>
      <c r="C21" s="150" t="s">
        <v>216</v>
      </c>
      <c r="D21" s="151">
        <v>0.25</v>
      </c>
    </row>
    <row r="22" spans="1:4">
      <c r="B22" s="152">
        <v>999990012</v>
      </c>
      <c r="C22" s="150" t="s">
        <v>218</v>
      </c>
      <c r="D22" s="151">
        <v>12</v>
      </c>
    </row>
    <row r="23" spans="1:4">
      <c r="A23" s="146" t="s">
        <v>17</v>
      </c>
      <c r="B23" s="146"/>
      <c r="C23" s="147"/>
      <c r="D23" s="148"/>
    </row>
    <row r="24" spans="1:4">
      <c r="B24" s="149" t="s">
        <v>222</v>
      </c>
      <c r="C24" s="150"/>
      <c r="D24" s="151"/>
    </row>
    <row r="25" spans="1:4" ht="25.5">
      <c r="B25" s="152">
        <v>999990001</v>
      </c>
      <c r="C25" s="150" t="s">
        <v>217</v>
      </c>
      <c r="D25" s="151">
        <v>80</v>
      </c>
    </row>
    <row r="26" spans="1:4">
      <c r="B26" s="152">
        <v>999990003</v>
      </c>
      <c r="C26" s="150" t="s">
        <v>215</v>
      </c>
      <c r="D26" s="151">
        <v>12</v>
      </c>
    </row>
    <row r="27" spans="1:4">
      <c r="B27" s="152">
        <v>999990005</v>
      </c>
      <c r="C27" s="150" t="s">
        <v>243</v>
      </c>
      <c r="D27" s="151">
        <v>3</v>
      </c>
    </row>
    <row r="28" spans="1:4" ht="25.5">
      <c r="B28" s="152">
        <v>999990011</v>
      </c>
      <c r="C28" s="150" t="s">
        <v>216</v>
      </c>
      <c r="D28" s="151">
        <v>0.25</v>
      </c>
    </row>
    <row r="29" spans="1:4">
      <c r="B29" s="152">
        <v>999990012</v>
      </c>
      <c r="C29" s="150" t="s">
        <v>218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</row>
    <row r="2003" spans="3:4">
      <c r="C2003" s="150"/>
    </row>
    <row r="2004" spans="3:4">
      <c r="C2004" s="150"/>
    </row>
    <row r="2005" spans="3:4">
      <c r="C2005" s="150"/>
    </row>
    <row r="2006" spans="3:4">
      <c r="C2006" s="150"/>
    </row>
    <row r="2007" spans="3:4">
      <c r="C2007" s="150"/>
    </row>
    <row r="2008" spans="3:4">
      <c r="C2008" s="150"/>
    </row>
    <row r="2009" spans="3:4">
      <c r="C2009" s="150"/>
    </row>
    <row r="2010" spans="3:4">
      <c r="C2010" s="150"/>
    </row>
    <row r="2011" spans="3:4">
      <c r="C2011" s="150"/>
    </row>
    <row r="2012" spans="3:4">
      <c r="C2012" s="150"/>
    </row>
    <row r="2013" spans="3:4">
      <c r="C2013" s="150"/>
    </row>
    <row r="2014" spans="3:4">
      <c r="C2014" s="150"/>
    </row>
    <row r="2015" spans="3:4">
      <c r="C2015" s="150"/>
    </row>
    <row r="2016" spans="3:4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219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225</v>
      </c>
      <c r="B6" s="146"/>
      <c r="C6" s="147"/>
      <c r="D6" s="148"/>
    </row>
    <row r="7" spans="1:4">
      <c r="B7" s="149" t="s">
        <v>222</v>
      </c>
      <c r="C7" s="150"/>
      <c r="D7" s="151"/>
    </row>
    <row r="8" spans="1:4">
      <c r="B8" s="152">
        <v>999990054</v>
      </c>
      <c r="C8" s="150" t="s">
        <v>226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222</v>
      </c>
      <c r="C10" s="150"/>
      <c r="D10" s="151"/>
    </row>
    <row r="11" spans="1:4" ht="25.5">
      <c r="B11" s="152">
        <v>999990001</v>
      </c>
      <c r="C11" s="150" t="s">
        <v>217</v>
      </c>
      <c r="D11" s="151">
        <v>80</v>
      </c>
    </row>
    <row r="12" spans="1:4">
      <c r="B12" s="152">
        <v>999990020</v>
      </c>
      <c r="C12" s="150" t="s">
        <v>221</v>
      </c>
      <c r="D12" s="151">
        <v>12</v>
      </c>
    </row>
    <row r="13" spans="1:4">
      <c r="B13" s="152">
        <v>999990005</v>
      </c>
      <c r="C13" s="150" t="s">
        <v>243</v>
      </c>
      <c r="D13" s="151">
        <v>3</v>
      </c>
    </row>
    <row r="14" spans="1:4" ht="25.5">
      <c r="B14" s="152">
        <v>999990011</v>
      </c>
      <c r="C14" s="150" t="s">
        <v>216</v>
      </c>
      <c r="D14" s="151">
        <v>0.25</v>
      </c>
    </row>
    <row r="15" spans="1:4">
      <c r="B15" s="152">
        <v>999990021</v>
      </c>
      <c r="C15" s="150" t="s">
        <v>220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222</v>
      </c>
      <c r="C17" s="150"/>
      <c r="D17" s="151"/>
    </row>
    <row r="18" spans="1:4" ht="25.5">
      <c r="B18" s="152">
        <v>999990001</v>
      </c>
      <c r="C18" s="150" t="s">
        <v>217</v>
      </c>
      <c r="D18" s="151">
        <v>80</v>
      </c>
    </row>
    <row r="19" spans="1:4">
      <c r="B19" s="152">
        <v>999990020</v>
      </c>
      <c r="C19" s="150" t="s">
        <v>221</v>
      </c>
      <c r="D19" s="151">
        <v>12</v>
      </c>
    </row>
    <row r="20" spans="1:4">
      <c r="B20" s="152">
        <v>999990005</v>
      </c>
      <c r="C20" s="150" t="s">
        <v>243</v>
      </c>
      <c r="D20" s="151">
        <v>3</v>
      </c>
    </row>
    <row r="21" spans="1:4" ht="25.5">
      <c r="B21" s="152">
        <v>999990011</v>
      </c>
      <c r="C21" s="150" t="s">
        <v>216</v>
      </c>
      <c r="D21" s="151">
        <v>0.25</v>
      </c>
    </row>
    <row r="22" spans="1:4">
      <c r="B22" s="152">
        <v>999990021</v>
      </c>
      <c r="C22" s="150" t="s">
        <v>220</v>
      </c>
      <c r="D22" s="151">
        <v>12</v>
      </c>
    </row>
    <row r="23" spans="1:4">
      <c r="A23" s="146" t="s">
        <v>17</v>
      </c>
      <c r="B23" s="146"/>
      <c r="C23" s="147"/>
      <c r="D23" s="148"/>
    </row>
    <row r="24" spans="1:4">
      <c r="B24" s="149" t="s">
        <v>222</v>
      </c>
      <c r="C24" s="150"/>
      <c r="D24" s="151"/>
    </row>
    <row r="25" spans="1:4" ht="25.5">
      <c r="B25" s="152">
        <v>999990001</v>
      </c>
      <c r="C25" s="150" t="s">
        <v>217</v>
      </c>
      <c r="D25" s="151">
        <v>80</v>
      </c>
    </row>
    <row r="26" spans="1:4">
      <c r="B26" s="152">
        <v>999990020</v>
      </c>
      <c r="C26" s="150" t="s">
        <v>221</v>
      </c>
      <c r="D26" s="151">
        <v>12</v>
      </c>
    </row>
    <row r="27" spans="1:4">
      <c r="B27" s="152">
        <v>999990005</v>
      </c>
      <c r="C27" s="150" t="s">
        <v>243</v>
      </c>
      <c r="D27" s="151">
        <v>3</v>
      </c>
    </row>
    <row r="28" spans="1:4" ht="25.5">
      <c r="B28" s="152">
        <v>999990011</v>
      </c>
      <c r="C28" s="150" t="s">
        <v>216</v>
      </c>
      <c r="D28" s="151">
        <v>0.25</v>
      </c>
    </row>
    <row r="29" spans="1:4">
      <c r="B29" s="152">
        <v>999990021</v>
      </c>
      <c r="C29" s="150" t="s">
        <v>220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</row>
    <row r="1990" spans="3:4">
      <c r="C1990" s="150"/>
    </row>
    <row r="1991" spans="3:4">
      <c r="C1991" s="150"/>
    </row>
    <row r="1992" spans="3:4">
      <c r="C1992" s="150"/>
    </row>
    <row r="1993" spans="3:4">
      <c r="C1993" s="150"/>
    </row>
    <row r="1994" spans="3:4">
      <c r="C1994" s="150"/>
    </row>
    <row r="1995" spans="3:4">
      <c r="C1995" s="150"/>
    </row>
    <row r="1996" spans="3:4">
      <c r="C1996" s="150"/>
    </row>
    <row r="1997" spans="3:4">
      <c r="C1997" s="150"/>
    </row>
    <row r="1998" spans="3:4">
      <c r="C1998" s="150"/>
    </row>
    <row r="1999" spans="3:4">
      <c r="C1999" s="150"/>
    </row>
    <row r="2000" spans="3:4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180</v>
      </c>
    </row>
    <row r="2" spans="1:4" ht="15.75">
      <c r="A2" s="143" t="s">
        <v>244</v>
      </c>
    </row>
    <row r="3" spans="1:4" ht="25.5" customHeight="1"/>
    <row r="4" spans="1:4" s="119" customFormat="1" ht="15" customHeight="1">
      <c r="A4" s="144"/>
      <c r="B4" s="144" t="s">
        <v>69</v>
      </c>
      <c r="C4" s="144" t="s">
        <v>181</v>
      </c>
      <c r="D4" s="145" t="s">
        <v>182</v>
      </c>
    </row>
    <row r="5" spans="1:4" ht="3.75" customHeight="1"/>
    <row r="6" spans="1:4">
      <c r="A6" s="146" t="s">
        <v>8</v>
      </c>
      <c r="B6" s="146"/>
      <c r="C6" s="147"/>
      <c r="D6" s="148"/>
    </row>
    <row r="7" spans="1:4">
      <c r="B7" s="149" t="s">
        <v>4</v>
      </c>
      <c r="C7" s="150"/>
      <c r="D7" s="151"/>
    </row>
    <row r="8" spans="1:4" ht="38.25">
      <c r="B8" s="152">
        <v>111151121</v>
      </c>
      <c r="C8" s="150" t="s">
        <v>246</v>
      </c>
      <c r="D8" s="151">
        <v>0.25</v>
      </c>
    </row>
    <row r="9" spans="1:4" ht="38.25">
      <c r="B9" s="152">
        <v>111151131</v>
      </c>
      <c r="C9" s="150" t="s">
        <v>247</v>
      </c>
      <c r="D9" s="151">
        <v>1.9</v>
      </c>
    </row>
    <row r="10" spans="1:4" ht="38.25">
      <c r="B10" s="152">
        <v>185811111</v>
      </c>
      <c r="C10" s="150" t="s">
        <v>187</v>
      </c>
      <c r="D10" s="151">
        <v>1</v>
      </c>
    </row>
    <row r="11" spans="1:4" ht="25.5">
      <c r="B11" s="152">
        <v>185811211</v>
      </c>
      <c r="C11" s="150" t="s">
        <v>229</v>
      </c>
      <c r="D11" s="151">
        <v>1</v>
      </c>
    </row>
    <row r="12" spans="1:4" ht="25.5">
      <c r="B12" s="152">
        <v>999990001</v>
      </c>
      <c r="C12" s="150" t="s">
        <v>245</v>
      </c>
      <c r="D12" s="151">
        <v>72</v>
      </c>
    </row>
    <row r="13" spans="1:4">
      <c r="B13" s="149" t="s">
        <v>185</v>
      </c>
      <c r="C13" s="150"/>
      <c r="D13" s="151"/>
    </row>
    <row r="14" spans="1:4" ht="38.25">
      <c r="B14" s="153">
        <v>111151122</v>
      </c>
      <c r="C14" s="150" t="s">
        <v>248</v>
      </c>
      <c r="D14" s="151">
        <v>0.25</v>
      </c>
    </row>
    <row r="15" spans="1:4" ht="38.25">
      <c r="B15" s="152">
        <v>111151132</v>
      </c>
      <c r="C15" s="150" t="s">
        <v>250</v>
      </c>
      <c r="D15" s="151">
        <v>1.9</v>
      </c>
    </row>
    <row r="16" spans="1:4" ht="38.25">
      <c r="B16" s="152">
        <v>185811121</v>
      </c>
      <c r="C16" s="150" t="s">
        <v>188</v>
      </c>
      <c r="D16" s="151">
        <v>1</v>
      </c>
    </row>
    <row r="17" spans="1:4" ht="25.5">
      <c r="B17" s="152">
        <v>185811212</v>
      </c>
      <c r="C17" s="150" t="s">
        <v>230</v>
      </c>
      <c r="D17" s="151">
        <v>1</v>
      </c>
    </row>
    <row r="18" spans="1:4" ht="25.5">
      <c r="B18" s="152">
        <v>999990001</v>
      </c>
      <c r="C18" s="150" t="s">
        <v>245</v>
      </c>
      <c r="D18" s="151">
        <v>72</v>
      </c>
    </row>
    <row r="19" spans="1:4">
      <c r="B19" s="149" t="s">
        <v>186</v>
      </c>
      <c r="C19" s="150"/>
      <c r="D19" s="151"/>
    </row>
    <row r="20" spans="1:4" ht="38.25">
      <c r="B20" s="153">
        <v>111151123</v>
      </c>
      <c r="C20" s="150" t="s">
        <v>249</v>
      </c>
      <c r="D20" s="151">
        <v>0.25</v>
      </c>
    </row>
    <row r="21" spans="1:4" ht="38.25">
      <c r="B21" s="152">
        <v>111151133</v>
      </c>
      <c r="C21" s="150" t="s">
        <v>251</v>
      </c>
      <c r="D21" s="151">
        <v>1.9</v>
      </c>
    </row>
    <row r="22" spans="1:4" ht="38.25">
      <c r="B22" s="152">
        <v>185811131</v>
      </c>
      <c r="C22" s="150" t="s">
        <v>189</v>
      </c>
      <c r="D22" s="151">
        <v>1</v>
      </c>
    </row>
    <row r="23" spans="1:4" ht="25.5">
      <c r="B23" s="152">
        <v>185811213</v>
      </c>
      <c r="C23" s="150" t="s">
        <v>231</v>
      </c>
      <c r="D23" s="151">
        <v>1</v>
      </c>
    </row>
    <row r="24" spans="1:4" ht="25.5">
      <c r="B24" s="152">
        <v>999990001</v>
      </c>
      <c r="C24" s="150" t="s">
        <v>245</v>
      </c>
      <c r="D24" s="151">
        <v>72</v>
      </c>
    </row>
    <row r="25" spans="1:4">
      <c r="A25" s="146" t="s">
        <v>203</v>
      </c>
      <c r="B25" s="146"/>
      <c r="C25" s="147"/>
      <c r="D25" s="148"/>
    </row>
    <row r="26" spans="1:4">
      <c r="B26" s="149" t="s">
        <v>4</v>
      </c>
      <c r="C26" s="150"/>
      <c r="D26" s="151"/>
    </row>
    <row r="27" spans="1:4" ht="38.25">
      <c r="B27" s="152">
        <v>111151121</v>
      </c>
      <c r="C27" s="150" t="s">
        <v>246</v>
      </c>
      <c r="D27" s="151">
        <v>0.25</v>
      </c>
    </row>
    <row r="28" spans="1:4" ht="38.25">
      <c r="B28" s="152">
        <v>111151131</v>
      </c>
      <c r="C28" s="150" t="s">
        <v>247</v>
      </c>
      <c r="D28" s="151">
        <v>1.9</v>
      </c>
    </row>
    <row r="29" spans="1:4" ht="38.25">
      <c r="B29" s="152">
        <v>184806171</v>
      </c>
      <c r="C29" s="150" t="s">
        <v>205</v>
      </c>
      <c r="D29" s="151">
        <v>0.1</v>
      </c>
    </row>
    <row r="30" spans="1:4" ht="38.25">
      <c r="B30" s="152">
        <v>184806151</v>
      </c>
      <c r="C30" s="150" t="s">
        <v>206</v>
      </c>
      <c r="D30" s="151">
        <v>0.1</v>
      </c>
    </row>
    <row r="31" spans="1:4" ht="38.25">
      <c r="B31" s="152">
        <v>185811152</v>
      </c>
      <c r="C31" s="150" t="s">
        <v>204</v>
      </c>
      <c r="D31" s="151">
        <v>1</v>
      </c>
    </row>
    <row r="32" spans="1:4" ht="25.5">
      <c r="B32" s="152">
        <v>185811211</v>
      </c>
      <c r="C32" s="150" t="s">
        <v>229</v>
      </c>
      <c r="D32" s="151">
        <v>1</v>
      </c>
    </row>
    <row r="33" spans="2:4" ht="25.5">
      <c r="B33" s="152">
        <v>999990001</v>
      </c>
      <c r="C33" s="150" t="s">
        <v>245</v>
      </c>
      <c r="D33" s="151">
        <v>72</v>
      </c>
    </row>
    <row r="34" spans="2:4">
      <c r="B34" s="149" t="s">
        <v>185</v>
      </c>
      <c r="C34" s="150"/>
      <c r="D34" s="151"/>
    </row>
    <row r="35" spans="2:4" ht="38.25">
      <c r="B35" s="153">
        <v>111151122</v>
      </c>
      <c r="C35" s="150" t="s">
        <v>248</v>
      </c>
      <c r="D35" s="151">
        <v>0.25</v>
      </c>
    </row>
    <row r="36" spans="2:4" ht="38.25">
      <c r="B36" s="152">
        <v>111151132</v>
      </c>
      <c r="C36" s="150" t="s">
        <v>250</v>
      </c>
      <c r="D36" s="151">
        <v>1.9</v>
      </c>
    </row>
    <row r="37" spans="2:4" ht="38.25">
      <c r="B37" s="152">
        <v>184806171</v>
      </c>
      <c r="C37" s="150" t="s">
        <v>205</v>
      </c>
      <c r="D37" s="151">
        <v>0.1</v>
      </c>
    </row>
    <row r="38" spans="2:4" ht="38.25">
      <c r="B38" s="152">
        <v>184806151</v>
      </c>
      <c r="C38" s="150" t="s">
        <v>206</v>
      </c>
      <c r="D38" s="151">
        <v>0.1</v>
      </c>
    </row>
    <row r="39" spans="2:4" ht="38.25">
      <c r="B39" s="152">
        <v>185811162</v>
      </c>
      <c r="C39" s="150" t="s">
        <v>207</v>
      </c>
      <c r="D39" s="151">
        <v>1</v>
      </c>
    </row>
    <row r="40" spans="2:4" ht="25.5">
      <c r="B40" s="152">
        <v>185811212</v>
      </c>
      <c r="C40" s="150" t="s">
        <v>230</v>
      </c>
      <c r="D40" s="151">
        <v>1</v>
      </c>
    </row>
    <row r="41" spans="2:4" ht="25.5">
      <c r="B41" s="152">
        <v>999990001</v>
      </c>
      <c r="C41" s="150" t="s">
        <v>245</v>
      </c>
      <c r="D41" s="151">
        <v>72</v>
      </c>
    </row>
    <row r="42" spans="2:4">
      <c r="B42" s="149" t="s">
        <v>186</v>
      </c>
      <c r="C42" s="150"/>
      <c r="D42" s="151"/>
    </row>
    <row r="43" spans="2:4" ht="38.25">
      <c r="B43" s="153">
        <v>111151123</v>
      </c>
      <c r="C43" s="150" t="s">
        <v>249</v>
      </c>
      <c r="D43" s="151">
        <v>0.25</v>
      </c>
    </row>
    <row r="44" spans="2:4" ht="38.25">
      <c r="B44" s="152">
        <v>111151133</v>
      </c>
      <c r="C44" s="150" t="s">
        <v>251</v>
      </c>
      <c r="D44" s="151">
        <v>1.9</v>
      </c>
    </row>
    <row r="45" spans="2:4" ht="38.25">
      <c r="B45" s="152">
        <v>184806171</v>
      </c>
      <c r="C45" s="150" t="s">
        <v>205</v>
      </c>
      <c r="D45" s="151">
        <v>0.1</v>
      </c>
    </row>
    <row r="46" spans="2:4" ht="38.25">
      <c r="B46" s="152">
        <v>184806151</v>
      </c>
      <c r="C46" s="150" t="s">
        <v>206</v>
      </c>
      <c r="D46" s="151">
        <v>0.1</v>
      </c>
    </row>
    <row r="47" spans="2:4" ht="38.25">
      <c r="B47" s="152">
        <v>185811172</v>
      </c>
      <c r="C47" s="150" t="s">
        <v>208</v>
      </c>
      <c r="D47" s="151">
        <v>1</v>
      </c>
    </row>
    <row r="48" spans="2:4" ht="25.5">
      <c r="B48" s="152">
        <v>185811213</v>
      </c>
      <c r="C48" s="150" t="s">
        <v>231</v>
      </c>
      <c r="D48" s="151">
        <v>1</v>
      </c>
    </row>
    <row r="49" spans="1:4" ht="25.5">
      <c r="B49" s="152">
        <v>999990001</v>
      </c>
      <c r="C49" s="150" t="s">
        <v>245</v>
      </c>
      <c r="D49" s="151">
        <v>72</v>
      </c>
    </row>
    <row r="50" spans="1:4">
      <c r="A50" s="146" t="s">
        <v>10</v>
      </c>
      <c r="B50" s="146"/>
      <c r="C50" s="147"/>
      <c r="D50" s="148"/>
    </row>
    <row r="51" spans="1:4">
      <c r="B51" s="149" t="s">
        <v>4</v>
      </c>
      <c r="C51" s="150"/>
      <c r="D51" s="151"/>
    </row>
    <row r="52" spans="1:4" ht="38.25">
      <c r="B52" s="152">
        <v>111151121</v>
      </c>
      <c r="C52" s="150" t="s">
        <v>246</v>
      </c>
      <c r="D52" s="151">
        <v>0.25</v>
      </c>
    </row>
    <row r="53" spans="1:4" ht="38.25">
      <c r="B53" s="152">
        <v>111151131</v>
      </c>
      <c r="C53" s="150" t="s">
        <v>247</v>
      </c>
      <c r="D53" s="151">
        <v>1.9</v>
      </c>
    </row>
    <row r="54" spans="1:4" ht="38.25">
      <c r="B54" s="152">
        <v>185811111</v>
      </c>
      <c r="C54" s="150" t="s">
        <v>187</v>
      </c>
      <c r="D54" s="151">
        <v>1</v>
      </c>
    </row>
    <row r="55" spans="1:4" ht="25.5">
      <c r="B55" s="152">
        <v>185811211</v>
      </c>
      <c r="C55" s="150" t="s">
        <v>229</v>
      </c>
      <c r="D55" s="151">
        <v>1</v>
      </c>
    </row>
    <row r="56" spans="1:4" ht="25.5">
      <c r="B56" s="152">
        <v>999990001</v>
      </c>
      <c r="C56" s="150" t="s">
        <v>245</v>
      </c>
      <c r="D56" s="151">
        <v>72</v>
      </c>
    </row>
    <row r="57" spans="1:4">
      <c r="B57" s="149" t="s">
        <v>185</v>
      </c>
      <c r="C57" s="150"/>
      <c r="D57" s="151"/>
    </row>
    <row r="58" spans="1:4" ht="38.25">
      <c r="B58" s="153">
        <v>111151122</v>
      </c>
      <c r="C58" s="150" t="s">
        <v>248</v>
      </c>
      <c r="D58" s="151">
        <v>0.25</v>
      </c>
    </row>
    <row r="59" spans="1:4" ht="38.25">
      <c r="B59" s="152">
        <v>111151132</v>
      </c>
      <c r="C59" s="150" t="s">
        <v>250</v>
      </c>
      <c r="D59" s="151">
        <v>1.9</v>
      </c>
    </row>
    <row r="60" spans="1:4" ht="38.25">
      <c r="B60" s="152">
        <v>185811121</v>
      </c>
      <c r="C60" s="150" t="s">
        <v>188</v>
      </c>
      <c r="D60" s="151">
        <v>1</v>
      </c>
    </row>
    <row r="61" spans="1:4" ht="25.5">
      <c r="B61" s="152">
        <v>185811212</v>
      </c>
      <c r="C61" s="150" t="s">
        <v>230</v>
      </c>
      <c r="D61" s="151">
        <v>1</v>
      </c>
    </row>
    <row r="62" spans="1:4" ht="25.5">
      <c r="B62" s="152">
        <v>999990001</v>
      </c>
      <c r="C62" s="150" t="s">
        <v>245</v>
      </c>
      <c r="D62" s="151">
        <v>72</v>
      </c>
    </row>
    <row r="63" spans="1:4">
      <c r="B63" s="149" t="s">
        <v>186</v>
      </c>
      <c r="C63" s="150"/>
      <c r="D63" s="151"/>
    </row>
    <row r="64" spans="1:4" ht="38.25">
      <c r="B64" s="153">
        <v>111151123</v>
      </c>
      <c r="C64" s="150" t="s">
        <v>249</v>
      </c>
      <c r="D64" s="151">
        <v>0.25</v>
      </c>
    </row>
    <row r="65" spans="1:4" ht="38.25">
      <c r="B65" s="152">
        <v>111151133</v>
      </c>
      <c r="C65" s="150" t="s">
        <v>251</v>
      </c>
      <c r="D65" s="151">
        <v>1.9</v>
      </c>
    </row>
    <row r="66" spans="1:4" ht="38.25">
      <c r="B66" s="152">
        <v>185811131</v>
      </c>
      <c r="C66" s="150" t="s">
        <v>189</v>
      </c>
      <c r="D66" s="151">
        <v>1</v>
      </c>
    </row>
    <row r="67" spans="1:4" ht="25.5">
      <c r="B67" s="152">
        <v>185811213</v>
      </c>
      <c r="C67" s="150" t="s">
        <v>231</v>
      </c>
      <c r="D67" s="151">
        <v>1</v>
      </c>
    </row>
    <row r="68" spans="1:4" ht="25.5">
      <c r="B68" s="152">
        <v>999990001</v>
      </c>
      <c r="C68" s="150" t="s">
        <v>245</v>
      </c>
      <c r="D68" s="151">
        <v>72</v>
      </c>
    </row>
    <row r="69" spans="1:4">
      <c r="A69" s="146" t="s">
        <v>13</v>
      </c>
      <c r="B69" s="146"/>
      <c r="C69" s="147"/>
      <c r="D69" s="148"/>
    </row>
    <row r="70" spans="1:4">
      <c r="B70" s="149" t="s">
        <v>4</v>
      </c>
      <c r="C70" s="150"/>
      <c r="D70" s="151"/>
    </row>
    <row r="71" spans="1:4" ht="38.25">
      <c r="B71" s="152">
        <v>111151121</v>
      </c>
      <c r="C71" s="150" t="s">
        <v>246</v>
      </c>
      <c r="D71" s="151">
        <v>0.25</v>
      </c>
    </row>
    <row r="72" spans="1:4" ht="38.25">
      <c r="B72" s="152">
        <v>111151131</v>
      </c>
      <c r="C72" s="150" t="s">
        <v>247</v>
      </c>
      <c r="D72" s="151">
        <v>1.9</v>
      </c>
    </row>
    <row r="73" spans="1:4" ht="38.25">
      <c r="B73" s="152">
        <v>185811111</v>
      </c>
      <c r="C73" s="150" t="s">
        <v>187</v>
      </c>
      <c r="D73" s="151">
        <v>1</v>
      </c>
    </row>
    <row r="74" spans="1:4" ht="25.5">
      <c r="B74" s="152">
        <v>185811211</v>
      </c>
      <c r="C74" s="150" t="s">
        <v>229</v>
      </c>
      <c r="D74" s="151">
        <v>1</v>
      </c>
    </row>
    <row r="75" spans="1:4" ht="25.5">
      <c r="B75" s="152">
        <v>999990001</v>
      </c>
      <c r="C75" s="150" t="s">
        <v>245</v>
      </c>
      <c r="D75" s="151">
        <v>72</v>
      </c>
    </row>
    <row r="76" spans="1:4">
      <c r="B76" s="149" t="s">
        <v>185</v>
      </c>
      <c r="C76" s="150"/>
      <c r="D76" s="151"/>
    </row>
    <row r="77" spans="1:4" ht="38.25">
      <c r="B77" s="153">
        <v>111151122</v>
      </c>
      <c r="C77" s="150" t="s">
        <v>248</v>
      </c>
      <c r="D77" s="151">
        <v>0.25</v>
      </c>
    </row>
    <row r="78" spans="1:4" ht="38.25">
      <c r="B78" s="152">
        <v>111151132</v>
      </c>
      <c r="C78" s="150" t="s">
        <v>250</v>
      </c>
      <c r="D78" s="151">
        <v>1.9</v>
      </c>
    </row>
    <row r="79" spans="1:4" ht="38.25">
      <c r="B79" s="152">
        <v>185811121</v>
      </c>
      <c r="C79" s="150" t="s">
        <v>188</v>
      </c>
      <c r="D79" s="151">
        <v>1</v>
      </c>
    </row>
    <row r="80" spans="1:4" ht="25.5">
      <c r="B80" s="152">
        <v>185811212</v>
      </c>
      <c r="C80" s="150" t="s">
        <v>230</v>
      </c>
      <c r="D80" s="151">
        <v>1</v>
      </c>
    </row>
    <row r="81" spans="2:4" ht="25.5">
      <c r="B81" s="152">
        <v>999990001</v>
      </c>
      <c r="C81" s="150" t="s">
        <v>245</v>
      </c>
      <c r="D81" s="151">
        <v>72</v>
      </c>
    </row>
    <row r="82" spans="2:4">
      <c r="B82" s="149" t="s">
        <v>186</v>
      </c>
      <c r="C82" s="150"/>
      <c r="D82" s="151"/>
    </row>
    <row r="83" spans="2:4" ht="38.25">
      <c r="B83" s="153">
        <v>111151123</v>
      </c>
      <c r="C83" s="150" t="s">
        <v>249</v>
      </c>
      <c r="D83" s="151">
        <v>0.25</v>
      </c>
    </row>
    <row r="84" spans="2:4" ht="38.25">
      <c r="B84" s="152">
        <v>111151133</v>
      </c>
      <c r="C84" s="150" t="s">
        <v>251</v>
      </c>
      <c r="D84" s="151">
        <v>1.9</v>
      </c>
    </row>
    <row r="85" spans="2:4" ht="38.25">
      <c r="B85" s="152">
        <v>185811131</v>
      </c>
      <c r="C85" s="150" t="s">
        <v>189</v>
      </c>
      <c r="D85" s="151">
        <v>1</v>
      </c>
    </row>
    <row r="86" spans="2:4" ht="25.5">
      <c r="B86" s="152">
        <v>185811213</v>
      </c>
      <c r="C86" s="150" t="s">
        <v>231</v>
      </c>
      <c r="D86" s="151">
        <v>1</v>
      </c>
    </row>
    <row r="87" spans="2:4" ht="25.5">
      <c r="B87" s="152">
        <v>999990001</v>
      </c>
      <c r="C87" s="150" t="s">
        <v>245</v>
      </c>
      <c r="D87" s="151">
        <v>72</v>
      </c>
    </row>
    <row r="88" spans="2:4">
      <c r="C88" s="150"/>
      <c r="D88" s="151"/>
    </row>
    <row r="89" spans="2:4">
      <c r="C89" s="150"/>
      <c r="D89" s="151"/>
    </row>
    <row r="90" spans="2:4">
      <c r="C90" s="150"/>
      <c r="D90" s="151"/>
    </row>
    <row r="91" spans="2:4">
      <c r="C91" s="150"/>
      <c r="D91" s="151"/>
    </row>
    <row r="92" spans="2:4">
      <c r="C92" s="150"/>
      <c r="D92" s="151"/>
    </row>
    <row r="93" spans="2:4">
      <c r="C93" s="150"/>
      <c r="D93" s="151"/>
    </row>
    <row r="94" spans="2:4">
      <c r="C94" s="150"/>
      <c r="D94" s="151"/>
    </row>
    <row r="95" spans="2:4">
      <c r="C95" s="150"/>
      <c r="D95" s="151"/>
    </row>
    <row r="96" spans="2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  <c r="D2002" s="151"/>
    </row>
    <row r="2003" spans="3:4">
      <c r="C2003" s="150"/>
      <c r="D2003" s="151"/>
    </row>
    <row r="2004" spans="3:4">
      <c r="C2004" s="150"/>
      <c r="D2004" s="151"/>
    </row>
    <row r="2005" spans="3:4">
      <c r="C2005" s="150"/>
      <c r="D2005" s="151"/>
    </row>
    <row r="2006" spans="3:4">
      <c r="C2006" s="150"/>
      <c r="D2006" s="151"/>
    </row>
    <row r="2007" spans="3:4">
      <c r="C2007" s="150"/>
      <c r="D2007" s="151"/>
    </row>
    <row r="2008" spans="3:4">
      <c r="C2008" s="150"/>
      <c r="D2008" s="151"/>
    </row>
    <row r="2009" spans="3:4">
      <c r="C2009" s="150"/>
      <c r="D2009" s="151"/>
    </row>
    <row r="2010" spans="3:4">
      <c r="C2010" s="150"/>
      <c r="D2010" s="151"/>
    </row>
    <row r="2011" spans="3:4">
      <c r="C2011" s="150"/>
      <c r="D2011" s="151"/>
    </row>
    <row r="2012" spans="3:4">
      <c r="C2012" s="150"/>
      <c r="D2012" s="151"/>
    </row>
    <row r="2013" spans="3:4">
      <c r="C2013" s="150"/>
      <c r="D2013" s="151"/>
    </row>
    <row r="2014" spans="3:4">
      <c r="C2014" s="150"/>
      <c r="D2014" s="151"/>
    </row>
    <row r="2015" spans="3:4">
      <c r="C2015" s="150"/>
      <c r="D2015" s="151"/>
    </row>
    <row r="2016" spans="3:4">
      <c r="C2016" s="150"/>
      <c r="D2016" s="151"/>
    </row>
    <row r="2017" spans="3:4">
      <c r="C2017" s="150"/>
      <c r="D2017" s="151"/>
    </row>
    <row r="2018" spans="3:4">
      <c r="C2018" s="150"/>
      <c r="D2018" s="151"/>
    </row>
    <row r="2019" spans="3:4">
      <c r="C2019" s="150"/>
      <c r="D2019" s="151"/>
    </row>
    <row r="2020" spans="3:4">
      <c r="C2020" s="150"/>
      <c r="D2020" s="151"/>
    </row>
    <row r="2021" spans="3:4">
      <c r="C2021" s="150"/>
      <c r="D2021" s="151"/>
    </row>
    <row r="2022" spans="3:4">
      <c r="C2022" s="150"/>
      <c r="D2022" s="151"/>
    </row>
    <row r="2023" spans="3:4">
      <c r="C2023" s="150"/>
      <c r="D2023" s="151"/>
    </row>
    <row r="2024" spans="3:4">
      <c r="C2024" s="150"/>
      <c r="D2024" s="151"/>
    </row>
    <row r="2025" spans="3:4">
      <c r="C2025" s="150"/>
      <c r="D2025" s="151"/>
    </row>
    <row r="2026" spans="3:4">
      <c r="C2026" s="150"/>
      <c r="D2026" s="151"/>
    </row>
    <row r="2027" spans="3:4">
      <c r="C2027" s="150"/>
      <c r="D2027" s="151"/>
    </row>
    <row r="2028" spans="3:4">
      <c r="C2028" s="150"/>
      <c r="D2028" s="151"/>
    </row>
    <row r="2029" spans="3:4">
      <c r="C2029" s="150"/>
      <c r="D2029" s="151"/>
    </row>
    <row r="2030" spans="3:4">
      <c r="C2030" s="150"/>
      <c r="D2030" s="151"/>
    </row>
    <row r="2031" spans="3:4">
      <c r="C2031" s="150"/>
      <c r="D2031" s="151"/>
    </row>
    <row r="2032" spans="3:4">
      <c r="C2032" s="150"/>
      <c r="D2032" s="151"/>
    </row>
    <row r="2033" spans="3:4">
      <c r="C2033" s="150"/>
      <c r="D2033" s="151"/>
    </row>
    <row r="2034" spans="3:4">
      <c r="C2034" s="150"/>
      <c r="D2034" s="151"/>
    </row>
    <row r="2035" spans="3:4">
      <c r="C2035" s="150"/>
      <c r="D2035" s="151"/>
    </row>
    <row r="2036" spans="3:4">
      <c r="C2036" s="150"/>
      <c r="D2036" s="151"/>
    </row>
    <row r="2037" spans="3:4">
      <c r="C2037" s="150"/>
      <c r="D2037" s="151"/>
    </row>
    <row r="2038" spans="3:4">
      <c r="C2038" s="150"/>
      <c r="D2038" s="151"/>
    </row>
    <row r="2039" spans="3:4">
      <c r="C2039" s="150"/>
      <c r="D2039" s="151"/>
    </row>
    <row r="2040" spans="3:4">
      <c r="C2040" s="150"/>
      <c r="D2040" s="151"/>
    </row>
    <row r="2041" spans="3:4">
      <c r="C2041" s="150"/>
      <c r="D2041" s="151"/>
    </row>
    <row r="2042" spans="3:4">
      <c r="C2042" s="150"/>
      <c r="D2042" s="151"/>
    </row>
    <row r="2043" spans="3:4">
      <c r="C2043" s="150"/>
      <c r="D2043" s="151"/>
    </row>
    <row r="2044" spans="3:4">
      <c r="C2044" s="150"/>
      <c r="D2044" s="151"/>
    </row>
    <row r="2045" spans="3:4">
      <c r="C2045" s="150"/>
      <c r="D2045" s="151"/>
    </row>
    <row r="2046" spans="3:4">
      <c r="C2046" s="150"/>
      <c r="D2046" s="151"/>
    </row>
    <row r="2047" spans="3:4">
      <c r="C2047" s="150"/>
    </row>
    <row r="2048" spans="3:4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  <row r="2152" spans="3:3">
      <c r="C2152" s="150"/>
    </row>
    <row r="2153" spans="3:3">
      <c r="C2153" s="150"/>
    </row>
    <row r="2154" spans="3:3">
      <c r="C2154" s="150"/>
    </row>
    <row r="2155" spans="3:3">
      <c r="C2155" s="150"/>
    </row>
    <row r="2156" spans="3:3">
      <c r="C2156" s="150"/>
    </row>
    <row r="2157" spans="3:3">
      <c r="C2157" s="150"/>
    </row>
    <row r="2158" spans="3:3">
      <c r="C2158" s="150"/>
    </row>
    <row r="2159" spans="3:3">
      <c r="C2159" s="150"/>
    </row>
    <row r="2160" spans="3:3">
      <c r="C2160" s="150"/>
    </row>
    <row r="2161" spans="3:3">
      <c r="C2161" s="150"/>
    </row>
    <row r="2162" spans="3:3">
      <c r="C2162" s="150"/>
    </row>
    <row r="2163" spans="3:3">
      <c r="C2163" s="150"/>
    </row>
    <row r="2164" spans="3:3">
      <c r="C2164" s="150"/>
    </row>
    <row r="2165" spans="3:3">
      <c r="C2165" s="150"/>
    </row>
    <row r="2166" spans="3:3">
      <c r="C2166" s="150"/>
    </row>
    <row r="2167" spans="3:3">
      <c r="C2167" s="150"/>
    </row>
    <row r="2168" spans="3:3">
      <c r="C2168" s="150"/>
    </row>
    <row r="2169" spans="3:3">
      <c r="C2169" s="150"/>
    </row>
    <row r="2170" spans="3:3">
      <c r="C2170" s="150"/>
    </row>
    <row r="2171" spans="3:3">
      <c r="C2171" s="150"/>
    </row>
    <row r="2172" spans="3:3">
      <c r="C2172" s="150"/>
    </row>
    <row r="2173" spans="3:3">
      <c r="C2173" s="150"/>
    </row>
    <row r="2174" spans="3:3">
      <c r="C2174" s="150"/>
    </row>
    <row r="2175" spans="3:3">
      <c r="C2175" s="150"/>
    </row>
    <row r="2176" spans="3:3">
      <c r="C2176" s="150"/>
    </row>
    <row r="2177" spans="3:3">
      <c r="C2177" s="150"/>
    </row>
    <row r="2178" spans="3:3">
      <c r="C2178" s="150"/>
    </row>
    <row r="2179" spans="3:3">
      <c r="C2179" s="150"/>
    </row>
    <row r="2180" spans="3:3">
      <c r="C2180" s="150"/>
    </row>
    <row r="2181" spans="3:3">
      <c r="C2181" s="150"/>
    </row>
    <row r="2182" spans="3:3">
      <c r="C2182" s="150"/>
    </row>
    <row r="2183" spans="3:3">
      <c r="C2183" s="150"/>
    </row>
    <row r="2184" spans="3:3">
      <c r="C2184" s="150"/>
    </row>
    <row r="2185" spans="3:3">
      <c r="C2185" s="150"/>
    </row>
    <row r="2186" spans="3:3">
      <c r="C2186" s="150"/>
    </row>
    <row r="2187" spans="3:3">
      <c r="C2187" s="150"/>
    </row>
    <row r="2188" spans="3:3">
      <c r="C2188" s="150"/>
    </row>
    <row r="2189" spans="3:3">
      <c r="C2189" s="150"/>
    </row>
    <row r="2190" spans="3:3">
      <c r="C2190" s="150"/>
    </row>
    <row r="2191" spans="3:3">
      <c r="C2191" s="150"/>
    </row>
    <row r="2192" spans="3:3">
      <c r="C2192" s="150"/>
    </row>
    <row r="2193" spans="3:3">
      <c r="C2193" s="150"/>
    </row>
    <row r="2194" spans="3:3">
      <c r="C2194" s="150"/>
    </row>
    <row r="2195" spans="3:3">
      <c r="C2195" s="150"/>
    </row>
    <row r="2196" spans="3:3">
      <c r="C2196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2023-02-17T10:49:45Z</dcterms:modified>
</cp:coreProperties>
</file>